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T:\Finance\FOI\FOI Publication Scheme\2020-21\"/>
    </mc:Choice>
  </mc:AlternateContent>
  <xr:revisionPtr revIDLastSave="0" documentId="8_{4CF402C6-2B95-4726-9065-E9E4C52927C4}" xr6:coauthVersionLast="45" xr6:coauthVersionMax="45" xr10:uidLastSave="{00000000-0000-0000-0000-000000000000}"/>
  <bookViews>
    <workbookView xWindow="-120" yWindow="-120" windowWidth="20730" windowHeight="11310" activeTab="1" xr2:uid="{00000000-000D-0000-FFFF-FFFF00000000}"/>
  </bookViews>
  <sheets>
    <sheet name="Bank &amp; Agency Spend" sheetId="2" r:id="rId1"/>
    <sheet name="Agency by Supplier 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2" i="4" l="1"/>
  <c r="O60" i="4"/>
  <c r="O50" i="4"/>
  <c r="O51" i="4"/>
  <c r="N25" i="4"/>
  <c r="O41" i="4" l="1"/>
  <c r="O11" i="4"/>
  <c r="O30" i="4"/>
  <c r="L81" i="4" l="1"/>
  <c r="O39" i="4"/>
  <c r="O23" i="4"/>
  <c r="O76" i="4" l="1"/>
  <c r="O64" i="4"/>
  <c r="O42" i="4"/>
  <c r="O38" i="4"/>
  <c r="O77" i="4" l="1"/>
  <c r="O69" i="4"/>
  <c r="N46" i="4"/>
  <c r="M46" i="4"/>
  <c r="L46" i="4"/>
  <c r="K46" i="4"/>
  <c r="J46" i="4"/>
  <c r="I46" i="4"/>
  <c r="H46" i="4"/>
  <c r="G46" i="4"/>
  <c r="F46" i="4"/>
  <c r="E46" i="4"/>
  <c r="D46" i="4"/>
  <c r="C46" i="4"/>
  <c r="O45" i="4"/>
  <c r="O37" i="4"/>
  <c r="O40" i="4"/>
  <c r="O71" i="4" l="1"/>
  <c r="O48" i="4"/>
  <c r="O62" i="4" l="1"/>
  <c r="O16" i="4"/>
  <c r="O90" i="4" l="1"/>
  <c r="O63" i="4"/>
  <c r="O36" i="4"/>
  <c r="O79" i="4" l="1"/>
  <c r="O47" i="4"/>
  <c r="N81" i="4"/>
  <c r="M81" i="4"/>
  <c r="K81" i="4"/>
  <c r="J81" i="4"/>
  <c r="I81" i="4"/>
  <c r="H81" i="4"/>
  <c r="G81" i="4"/>
  <c r="F81" i="4"/>
  <c r="E81" i="4"/>
  <c r="D81" i="4"/>
  <c r="C81" i="4"/>
  <c r="O14" i="4"/>
  <c r="O103" i="4" l="1"/>
  <c r="O102" i="4"/>
  <c r="O101" i="4"/>
  <c r="O100" i="4"/>
  <c r="O99" i="4"/>
  <c r="O98" i="4"/>
  <c r="N95" i="4"/>
  <c r="M95" i="4"/>
  <c r="L95" i="4"/>
  <c r="K95" i="4"/>
  <c r="J95" i="4"/>
  <c r="I95" i="4"/>
  <c r="H95" i="4"/>
  <c r="G95" i="4"/>
  <c r="F95" i="4"/>
  <c r="E95" i="4"/>
  <c r="O87" i="4"/>
  <c r="O86" i="4"/>
  <c r="O80" i="4" l="1"/>
  <c r="O78" i="4"/>
  <c r="O75" i="4"/>
  <c r="O74" i="4"/>
  <c r="O61" i="4"/>
  <c r="O22" i="4"/>
  <c r="O21" i="4"/>
  <c r="O20" i="4"/>
  <c r="O18" i="4"/>
  <c r="O13" i="4"/>
  <c r="D95" i="4" l="1"/>
  <c r="C95" i="4"/>
  <c r="O91" i="4"/>
  <c r="O43" i="4"/>
  <c r="O44" i="4" l="1"/>
  <c r="O89" i="4" l="1"/>
  <c r="O65" i="4"/>
  <c r="O59" i="4"/>
  <c r="O58" i="4"/>
  <c r="N33" i="4"/>
  <c r="M33" i="4"/>
  <c r="L33" i="4"/>
  <c r="K33" i="4"/>
  <c r="J33" i="4"/>
  <c r="I33" i="4"/>
  <c r="H33" i="4"/>
  <c r="G33" i="4"/>
  <c r="F33" i="4"/>
  <c r="E33" i="4"/>
  <c r="D33" i="4"/>
  <c r="C33" i="4"/>
  <c r="O8" i="4"/>
  <c r="O10" i="4" l="1"/>
  <c r="O35" i="4" l="1"/>
  <c r="O31" i="4"/>
  <c r="O32" i="4"/>
  <c r="O15" i="4"/>
  <c r="O33" i="4" l="1"/>
  <c r="O49" i="4"/>
  <c r="O7" i="4"/>
  <c r="O97" i="4" l="1"/>
  <c r="O94" i="4" l="1"/>
  <c r="O93" i="4"/>
  <c r="O92" i="4"/>
  <c r="O88" i="4"/>
  <c r="O85" i="4"/>
  <c r="O73" i="4"/>
  <c r="O70" i="4"/>
  <c r="O68" i="4"/>
  <c r="O67" i="4"/>
  <c r="O66" i="4"/>
  <c r="O57" i="4"/>
  <c r="O55" i="4"/>
  <c r="O54" i="4"/>
  <c r="M25" i="4" l="1"/>
  <c r="O19" i="4" l="1"/>
  <c r="O17" i="4" l="1"/>
  <c r="O12" i="4"/>
  <c r="O9" i="4"/>
  <c r="C25" i="4"/>
  <c r="D25" i="4"/>
  <c r="E25" i="4"/>
  <c r="F25" i="4"/>
  <c r="G25" i="4"/>
  <c r="H25" i="4"/>
  <c r="C29" i="4"/>
  <c r="D29" i="4"/>
  <c r="E29" i="4"/>
  <c r="F29" i="4"/>
  <c r="G29" i="4"/>
  <c r="H29" i="4"/>
  <c r="C105" i="4"/>
  <c r="D105" i="4"/>
  <c r="E105" i="4"/>
  <c r="F105" i="4"/>
  <c r="G105" i="4"/>
  <c r="H105" i="4"/>
  <c r="H106" i="4" l="1"/>
  <c r="D106" i="4"/>
  <c r="F106" i="4"/>
  <c r="G106" i="4"/>
  <c r="C106" i="4"/>
  <c r="E106" i="4"/>
  <c r="O82" i="4"/>
  <c r="O84" i="4" l="1"/>
  <c r="O83" i="4"/>
  <c r="O95" i="4" l="1"/>
  <c r="O24" i="4"/>
  <c r="N105" i="4" l="1"/>
  <c r="M105" i="4"/>
  <c r="L105" i="4"/>
  <c r="K105" i="4"/>
  <c r="J105" i="4"/>
  <c r="I105" i="4"/>
  <c r="N29" i="4"/>
  <c r="M29" i="4"/>
  <c r="L29" i="4"/>
  <c r="K29" i="4"/>
  <c r="J29" i="4"/>
  <c r="I29" i="4"/>
  <c r="L25" i="4"/>
  <c r="K25" i="4"/>
  <c r="J25" i="4"/>
  <c r="I25" i="4"/>
  <c r="L106" i="4" l="1"/>
  <c r="I106" i="4"/>
  <c r="M106" i="4"/>
  <c r="K106" i="4"/>
  <c r="J106" i="4"/>
  <c r="N106" i="4"/>
  <c r="O96" i="4" l="1"/>
  <c r="O52" i="4"/>
  <c r="O104" i="4" l="1"/>
  <c r="O28" i="4" l="1"/>
  <c r="O27" i="4"/>
  <c r="O26" i="4"/>
  <c r="O34" i="4"/>
  <c r="O46" i="4" s="1"/>
  <c r="O29" i="4" l="1"/>
  <c r="M19" i="2"/>
  <c r="L19" i="2"/>
  <c r="K19" i="2"/>
  <c r="J19" i="2"/>
  <c r="I19" i="2"/>
  <c r="H19" i="2"/>
  <c r="G19" i="2"/>
  <c r="F19" i="2"/>
  <c r="E19" i="2"/>
  <c r="D19" i="2"/>
  <c r="C19" i="2"/>
  <c r="B19" i="2"/>
  <c r="O105" i="4" l="1"/>
  <c r="O56" i="4"/>
  <c r="O53" i="4"/>
  <c r="O6" i="4"/>
  <c r="O5" i="4"/>
  <c r="O81" i="4" l="1"/>
  <c r="O25" i="4"/>
  <c r="O106" i="4" l="1"/>
  <c r="M18" i="2"/>
  <c r="L18" i="2"/>
  <c r="K18" i="2"/>
  <c r="J18" i="2"/>
  <c r="I18" i="2"/>
  <c r="H18" i="2"/>
  <c r="G18" i="2"/>
  <c r="F18" i="2"/>
  <c r="E18" i="2"/>
  <c r="D18" i="2"/>
  <c r="C18" i="2"/>
  <c r="H20" i="2" l="1"/>
  <c r="L20" i="2"/>
  <c r="M20" i="2"/>
  <c r="K20" i="2"/>
  <c r="J20" i="2"/>
  <c r="I20" i="2"/>
  <c r="G20" i="2"/>
  <c r="F20" i="2"/>
  <c r="E20" i="2"/>
  <c r="D20" i="2"/>
  <c r="B18" i="2" l="1"/>
  <c r="C20" i="2" l="1"/>
  <c r="B20" i="2"/>
  <c r="N7" i="2" l="1"/>
  <c r="N8" i="2"/>
  <c r="N9" i="2"/>
  <c r="N10" i="2"/>
  <c r="N11" i="2"/>
  <c r="N12" i="2"/>
  <c r="N13" i="2"/>
  <c r="N14" i="2"/>
  <c r="N15" i="2"/>
  <c r="N16" i="2"/>
  <c r="N17" i="2"/>
  <c r="N6" i="2" l="1"/>
  <c r="N19" i="2" s="1"/>
  <c r="N5" i="2"/>
  <c r="N18" i="2" l="1"/>
  <c r="N20" i="2" l="1"/>
</calcChain>
</file>

<file path=xl/sharedStrings.xml><?xml version="1.0" encoding="utf-8"?>
<sst xmlns="http://schemas.openxmlformats.org/spreadsheetml/2006/main" count="153" uniqueCount="133">
  <si>
    <t>Period</t>
  </si>
  <si>
    <t>Customer/Supplier Name</t>
  </si>
  <si>
    <t>Junior Doctors</t>
  </si>
  <si>
    <t>MEDICSPRO LTD</t>
  </si>
  <si>
    <t>COYLE PERSONNEL PLC</t>
  </si>
  <si>
    <t>Nursing</t>
  </si>
  <si>
    <t>FRONTLINE STAFFING LIMITED</t>
  </si>
  <si>
    <t>ATLANTIS MEDICAL LTD</t>
  </si>
  <si>
    <t>ELEVENTH HOUR MEDICAL LTD</t>
  </si>
  <si>
    <t>DAY WEBSTER LIMITED</t>
  </si>
  <si>
    <t>GLOBE LOCUMS LIMITED</t>
  </si>
  <si>
    <t>Estates</t>
  </si>
  <si>
    <t>HAYS SPECIALIST RECRUITMENT LIMITED</t>
  </si>
  <si>
    <t>Administration</t>
  </si>
  <si>
    <t>*VENN GROUP</t>
  </si>
  <si>
    <t>BARNETT PERSONNEL LTD</t>
  </si>
  <si>
    <t>YOUR WORLD RECRUITMENT LTD</t>
  </si>
  <si>
    <t>P &amp; T Staff</t>
  </si>
  <si>
    <t>RIG HEALTHCARE RECRUIT</t>
  </si>
  <si>
    <t>Pams Staff</t>
  </si>
  <si>
    <t>Ancillary</t>
  </si>
  <si>
    <t>JMS RECRUITMENT LIMITED</t>
  </si>
  <si>
    <t>Grand Total</t>
  </si>
  <si>
    <t>Administration Total</t>
  </si>
  <si>
    <t>Ancillary Total</t>
  </si>
  <si>
    <t>Estates Total</t>
  </si>
  <si>
    <t>Junior Doctors Total</t>
  </si>
  <si>
    <t>Nursing Total</t>
  </si>
  <si>
    <t>P &amp; T Staff Total</t>
  </si>
  <si>
    <t>Pams Staff Total</t>
  </si>
  <si>
    <t xml:space="preserve">Agency Invoices Paid by Month </t>
  </si>
  <si>
    <t>Note:</t>
  </si>
  <si>
    <t xml:space="preserve">Amounts given below relate to invoices paid in the period and therefore will not exactly match the summary table as these do not include accruals. </t>
  </si>
  <si>
    <t>Staff Group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</si>
  <si>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</si>
  <si>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</si>
  <si>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</si>
  <si>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</si>
  <si>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</si>
  <si>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</si>
  <si>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</si>
  <si>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</si>
  <si>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</si>
  <si>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</si>
  <si>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</si>
  <si>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</si>
  <si>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YTD</t>
  </si>
  <si>
    <t>Administration Agency</t>
  </si>
  <si>
    <t>Administration Bank</t>
  </si>
  <si>
    <t>Ancillary Agency</t>
  </si>
  <si>
    <t>Ancillary Bank</t>
  </si>
  <si>
    <t>Estates Agency</t>
  </si>
  <si>
    <t>Junior Doctors Locum</t>
  </si>
  <si>
    <t>Junior Doctors Agency</t>
  </si>
  <si>
    <t>Nursing Agency</t>
  </si>
  <si>
    <t>Nursing Bank</t>
  </si>
  <si>
    <t>Pams Staff Agency</t>
  </si>
  <si>
    <t>Pams Staff Bank</t>
  </si>
  <si>
    <t>P &amp; T Staff Agency</t>
  </si>
  <si>
    <t>P &amp; T Staff Bank</t>
  </si>
  <si>
    <t>Agency</t>
  </si>
  <si>
    <t>Bank</t>
  </si>
  <si>
    <t>Total</t>
  </si>
  <si>
    <t>Notes:</t>
  </si>
  <si>
    <t xml:space="preserve">Consultant locum spend relates to fixed term consultant appointments. </t>
  </si>
  <si>
    <t xml:space="preserve">PAM (Professions Allied to Medicine) staff includes radiographers/imaging staff, therapists. </t>
  </si>
  <si>
    <t xml:space="preserve">P&amp;T (Professional and Technical) staff includes pharmacists, scientist/laboratory medicine staff, cardiac physiologists, psycho-social staff. </t>
  </si>
  <si>
    <t xml:space="preserve">Staff Type </t>
  </si>
  <si>
    <t>THE PLACEMENT GROUP (UK) LTD</t>
  </si>
  <si>
    <t>ANGEL HUMAN RESOURCES PLC</t>
  </si>
  <si>
    <t>MEDICAL LOCUMS GROUP LTD</t>
  </si>
  <si>
    <t xml:space="preserve">Values above are the accounted-for sums and include expenditure accruals as appropriate. </t>
  </si>
  <si>
    <t>BLUE ARROW LTD</t>
  </si>
  <si>
    <t>MAXXIMA LTD</t>
  </si>
  <si>
    <t>REED SPECIALIST RECRUITMENT LTD</t>
  </si>
  <si>
    <t>IMC LOCUMS LTD</t>
  </si>
  <si>
    <t>MEDILINK CONSULTING LTD</t>
  </si>
  <si>
    <t>PULSE HEALTHCARE LTD</t>
  </si>
  <si>
    <t>TOTAL ASSIST RECRUITMENT LTD</t>
  </si>
  <si>
    <t>ASSURED PERFUSION AND MEDICAL SERVICES LTD</t>
  </si>
  <si>
    <t>TARGET UMBRELLA</t>
  </si>
  <si>
    <t>MLC PARTNERS</t>
  </si>
  <si>
    <t>AMC PROFESSIONAL PLC</t>
  </si>
  <si>
    <t>OM SECURITY</t>
  </si>
  <si>
    <t>RESOURCING GROUP LTD</t>
  </si>
  <si>
    <t>PROVIDE MEDICAL LTD</t>
  </si>
  <si>
    <t>BLEEP 360 LTD</t>
  </si>
  <si>
    <t>CAREJOY HEALTHCARE LTD</t>
  </si>
  <si>
    <t>ZENTAR UK LIMITED</t>
  </si>
  <si>
    <t>ADECCO UK LTD</t>
  </si>
  <si>
    <t>INSIGHT EXECUTIVE GROUP LTD</t>
  </si>
  <si>
    <t>MORGAN HUNT PUBLIC SECTOR LIMITED</t>
  </si>
  <si>
    <t>CROMWELL MEDICAL STAFFING</t>
  </si>
  <si>
    <t>SENSIBLE STAFFING LTD</t>
  </si>
  <si>
    <t>AMADEUS SOFTWARE LIMITED</t>
  </si>
  <si>
    <t>RM MEDICS</t>
  </si>
  <si>
    <t>2020-21</t>
  </si>
  <si>
    <t>Year 2020-21</t>
  </si>
  <si>
    <t>DIGITAL GURUS RECRUITMENT T/A</t>
  </si>
  <si>
    <t>KEYSTREAM GROUP LTD</t>
  </si>
  <si>
    <t>SJ SOURCING LTD</t>
  </si>
  <si>
    <t>4 RECRUITMENT SERVICES LTD</t>
  </si>
  <si>
    <t>NEXXA HEALTHCARE GROUP</t>
  </si>
  <si>
    <t>THE LOCUM AGENCY T/A TLS GROUP</t>
  </si>
  <si>
    <t>HUNTER HEALTHCARE RESOURCING LTD</t>
  </si>
  <si>
    <t>NETWORK 3 COMMUNICATIONS LTD</t>
  </si>
  <si>
    <t>RAPHA HEALTHCARE LIMITED</t>
  </si>
  <si>
    <t>SERVICE CARE SOLUTIONS LTD</t>
  </si>
  <si>
    <t>HCL HEALTHCARE LTD</t>
  </si>
  <si>
    <t>YOUR WORLD NURSING LTD</t>
  </si>
  <si>
    <t>INTERIM PARTNERS</t>
  </si>
  <si>
    <t>JENNIE REEVES RADIOGRAPHERS AGENCY</t>
  </si>
  <si>
    <t>INVENTASIA LTD</t>
  </si>
  <si>
    <t>FRESH RECRUITMENT LIMITED</t>
  </si>
  <si>
    <t>IMMEDIATE MEDICAL SOLUTIONS LTD</t>
  </si>
  <si>
    <t>HSA LOCUMS LIMITED</t>
  </si>
  <si>
    <t>AMBITION RECRUITMENT SERVICES</t>
  </si>
  <si>
    <t>PLAN B HEALTHCARE PLC</t>
  </si>
  <si>
    <t>HOLT DOCTORS</t>
  </si>
  <si>
    <t>TXM HEALTHCARE LTD</t>
  </si>
  <si>
    <t>NATIONWIDE NURSING LTD</t>
  </si>
  <si>
    <t>YANXUE LI (SAFE CARE PRACTICE)</t>
  </si>
  <si>
    <t>ID MEDICAL NURSING</t>
  </si>
  <si>
    <t>NC HEALTHCARE LIMITED</t>
  </si>
  <si>
    <t>IPD PRACTICE LTD</t>
  </si>
  <si>
    <t>UNITY HEALTHCARE RECRUITMENT LTD</t>
  </si>
  <si>
    <t>STAFFING 360 SOLUTIONS LTD</t>
  </si>
  <si>
    <t>LONDON HEALTHCARE LOCUMS LIMITED</t>
  </si>
  <si>
    <t>EVOLUTION RECRUITMENT SOLUTIONS</t>
  </si>
  <si>
    <t>MEDSOL HEALTHCARE SERVICES LTD</t>
  </si>
  <si>
    <t>ARABELLA HEALTH STAFFING LIMITED T/A BNA</t>
  </si>
  <si>
    <t>GROUP 24 LTD TA NURSING 24</t>
  </si>
  <si>
    <t>PRIORITY NURSING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</si>
</sst>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#,##0;\(#,##0\)"/>
    <numFmt numFmtId="165" formatCode="#,##0_);\(#,##0\);\-_);@"/>
    <numFmt numFmtId="166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mbria"/>
      <family val="1"/>
      <scheme val="major"/>
    </font>
    <font>
      <sz val="10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0F0F4"/>
        <bgColor rgb="FFFFFFFF"/>
      </patternFill>
    </fill>
  </fills>
  <borders count="4">
    <border>
      <left/>
      <right/>
      <top/>
      <bottom/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3" fillId="0" borderId="0"/>
    <xf numFmtId="0" fontId="16" fillId="0" borderId="0"/>
  </cellStyleXfs>
  <cellXfs count="76">
    <xf numFmtId="0" fontId="0" fillId="0" borderId="0" xfId="0"/>
    <xf numFmtId="3" fontId="0" fillId="0" borderId="0" xfId="0" applyNumberFormat="1"/>
    <xf numFmtId="0" fontId="1" fillId="2" borderId="0" xfId="0" applyFont="1" applyFill="1"/>
    <xf numFmtId="0" fontId="1" fillId="0" borderId="0" xfId="0" applyFont="1" applyAlignment="1">
      <alignment horizontal="right"/>
    </xf>
    <xf numFmtId="0" fontId="0" fillId="0" borderId="0" xfId="0" applyFill="1"/>
    <xf numFmtId="0" fontId="0" fillId="2" borderId="0" xfId="0" applyFill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quotePrefix="1" applyNumberFormat="1" applyBorder="1" applyAlignment="1">
      <alignment horizontal="center"/>
    </xf>
    <xf numFmtId="0" fontId="0" fillId="3" borderId="0" xfId="0" applyFill="1"/>
    <xf numFmtId="165" fontId="0" fillId="3" borderId="0" xfId="0" applyNumberFormat="1" applyFill="1"/>
    <xf numFmtId="165" fontId="0" fillId="0" borderId="0" xfId="0" applyNumberFormat="1"/>
    <xf numFmtId="0" fontId="0" fillId="3" borderId="1" xfId="0" applyFill="1" applyBorder="1"/>
    <xf numFmtId="165" fontId="0" fillId="3" borderId="1" xfId="0" applyNumberFormat="1" applyFill="1" applyBorder="1"/>
    <xf numFmtId="0" fontId="0" fillId="0" borderId="0" xfId="0" applyBorder="1"/>
    <xf numFmtId="165" fontId="0" fillId="0" borderId="0" xfId="0" applyNumberFormat="1" applyBorder="1"/>
    <xf numFmtId="0" fontId="0" fillId="3" borderId="1" xfId="0" applyFont="1" applyFill="1" applyBorder="1"/>
    <xf numFmtId="165" fontId="0" fillId="3" borderId="1" xfId="0" applyNumberFormat="1" applyFont="1" applyFill="1" applyBorder="1"/>
    <xf numFmtId="164" fontId="0" fillId="0" borderId="0" xfId="0" applyNumberFormat="1"/>
    <xf numFmtId="0" fontId="0" fillId="3" borderId="0" xfId="0" applyFont="1" applyFill="1" applyBorder="1"/>
    <xf numFmtId="0" fontId="0" fillId="0" borderId="0" xfId="0" applyFont="1" applyFill="1" applyBorder="1"/>
    <xf numFmtId="0" fontId="1" fillId="0" borderId="0" xfId="0" applyFont="1"/>
    <xf numFmtId="0" fontId="1" fillId="4" borderId="0" xfId="0" applyFont="1" applyFill="1"/>
    <xf numFmtId="166" fontId="0" fillId="2" borderId="0" xfId="1" applyNumberFormat="1" applyFont="1" applyFill="1"/>
    <xf numFmtId="166" fontId="0" fillId="0" borderId="0" xfId="1" applyNumberFormat="1" applyFont="1"/>
    <xf numFmtId="166" fontId="1" fillId="2" borderId="0" xfId="1" applyNumberFormat="1" applyFont="1" applyFill="1"/>
    <xf numFmtId="166" fontId="1" fillId="4" borderId="0" xfId="1" applyNumberFormat="1" applyFont="1" applyFill="1"/>
    <xf numFmtId="3" fontId="0" fillId="2" borderId="0" xfId="0" applyNumberFormat="1" applyFill="1"/>
    <xf numFmtId="1" fontId="0" fillId="0" borderId="0" xfId="0" applyNumberFormat="1"/>
    <xf numFmtId="0" fontId="1" fillId="0" borderId="0" xfId="0" applyFont="1" applyFill="1"/>
    <xf numFmtId="165" fontId="0" fillId="0" borderId="0" xfId="0" applyNumberFormat="1" applyFill="1"/>
    <xf numFmtId="3" fontId="0" fillId="0" borderId="0" xfId="0" applyNumberFormat="1" applyFont="1" applyFill="1"/>
    <xf numFmtId="0" fontId="0" fillId="0" borderId="0" xfId="0"/>
    <xf numFmtId="0" fontId="0" fillId="0" borderId="0" xfId="0" applyFont="1" applyFill="1"/>
    <xf numFmtId="166" fontId="1" fillId="2" borderId="0" xfId="0" applyNumberFormat="1" applyFont="1" applyFill="1"/>
    <xf numFmtId="41" fontId="1" fillId="2" borderId="0" xfId="0" applyNumberFormat="1" applyFont="1" applyFill="1"/>
    <xf numFmtId="41" fontId="0" fillId="0" borderId="0" xfId="0" applyNumberFormat="1"/>
    <xf numFmtId="166" fontId="2" fillId="0" borderId="0" xfId="1" applyNumberFormat="1" applyFont="1" applyFill="1"/>
    <xf numFmtId="41" fontId="2" fillId="0" borderId="0" xfId="1" applyNumberFormat="1" applyFont="1" applyFill="1"/>
    <xf numFmtId="41" fontId="1" fillId="0" borderId="0" xfId="0" applyNumberFormat="1" applyFont="1" applyFill="1"/>
    <xf numFmtId="1" fontId="2" fillId="0" borderId="0" xfId="1" applyNumberFormat="1" applyFont="1" applyFill="1"/>
    <xf numFmtId="3" fontId="2" fillId="0" borderId="0" xfId="1" applyNumberFormat="1" applyFont="1" applyFill="1"/>
    <xf numFmtId="0" fontId="0" fillId="0" borderId="0" xfId="0"/>
    <xf numFmtId="0" fontId="0" fillId="0" borderId="0" xfId="0" applyFont="1" applyAlignment="1">
      <alignment horizontal="center" wrapText="1"/>
    </xf>
    <xf numFmtId="0" fontId="0" fillId="2" borderId="0" xfId="0" applyFont="1" applyFill="1"/>
    <xf numFmtId="0" fontId="0" fillId="0" borderId="0" xfId="0"/>
    <xf numFmtId="3" fontId="0" fillId="0" borderId="0" xfId="0" applyNumberFormat="1" applyFont="1"/>
    <xf numFmtId="0" fontId="5" fillId="0" borderId="0" xfId="4"/>
    <xf numFmtId="0" fontId="6" fillId="0" borderId="0" xfId="5"/>
    <xf numFmtId="41" fontId="1" fillId="0" borderId="0" xfId="1" applyNumberFormat="1" applyFont="1" applyFill="1"/>
    <xf numFmtId="41" fontId="0" fillId="0" borderId="0" xfId="0" applyNumberFormat="1" applyFont="1" applyFill="1"/>
    <xf numFmtId="166" fontId="0" fillId="0" borderId="0" xfId="0" applyNumberFormat="1" applyFont="1" applyFill="1"/>
    <xf numFmtId="0" fontId="7" fillId="0" borderId="0" xfId="6"/>
    <xf numFmtId="166" fontId="1" fillId="0" borderId="0" xfId="0" applyNumberFormat="1" applyFont="1" applyFill="1"/>
    <xf numFmtId="0" fontId="5" fillId="0" borderId="0" xfId="4"/>
    <xf numFmtId="3" fontId="0" fillId="0" borderId="0" xfId="0" applyNumberFormat="1" applyFont="1" applyAlignment="1">
      <alignment horizontal="center" wrapText="1"/>
    </xf>
    <xf numFmtId="3" fontId="11" fillId="0" borderId="0" xfId="4" applyNumberFormat="1" applyFont="1"/>
    <xf numFmtId="0" fontId="10" fillId="0" borderId="0" xfId="9"/>
    <xf numFmtId="0" fontId="5" fillId="0" borderId="0" xfId="4"/>
    <xf numFmtId="0" fontId="12" fillId="0" borderId="0" xfId="4" applyNumberFormat="1" applyFont="1"/>
    <xf numFmtId="3" fontId="5" fillId="0" borderId="0" xfId="4" applyNumberFormat="1"/>
    <xf numFmtId="41" fontId="0" fillId="0" borderId="0" xfId="0" applyNumberFormat="1" applyFont="1"/>
    <xf numFmtId="0" fontId="0" fillId="0" borderId="0" xfId="0" applyAlignment="1">
      <alignment horizontal="left" indent="1"/>
    </xf>
    <xf numFmtId="3" fontId="0" fillId="0" borderId="0" xfId="1" applyNumberFormat="1" applyFont="1"/>
    <xf numFmtId="0" fontId="14" fillId="0" borderId="0" xfId="0" applyFont="1" applyFill="1"/>
    <xf numFmtId="166" fontId="15" fillId="0" borderId="0" xfId="1" applyNumberFormat="1" applyFont="1" applyFill="1"/>
    <xf numFmtId="3" fontId="0" fillId="0" borderId="0" xfId="0" applyNumberFormat="1" applyAlignment="1">
      <alignment horizontal="right" indent="1"/>
    </xf>
    <xf numFmtId="0" fontId="5" fillId="0" borderId="0" xfId="9" applyFont="1"/>
    <xf numFmtId="0" fontId="5" fillId="0" borderId="0" xfId="5" applyFont="1"/>
    <xf numFmtId="0" fontId="5" fillId="0" borderId="0" xfId="4" applyFill="1"/>
    <xf numFmtId="0" fontId="17" fillId="6" borderId="3" xfId="11" applyFont="1" applyFill="1" applyBorder="1" applyAlignment="1">
      <alignment horizontal="right"/>
    </xf>
    <xf numFmtId="0" fontId="17" fillId="5" borderId="3" xfId="11" applyFont="1" applyFill="1" applyBorder="1" applyAlignment="1">
      <alignment horizontal="right"/>
    </xf>
    <xf numFmtId="0" fontId="0" fillId="0" borderId="0" xfId="0" applyFont="1" applyAlignment="1">
      <alignment horizontal="center" wrapText="1"/>
    </xf>
  </cellXfs>
  <cellStyles count="12">
    <cellStyle name="Comma" xfId="1" builtinId="3"/>
    <cellStyle name="Normal" xfId="0" builtinId="0"/>
    <cellStyle name="Normal 10" xfId="10" xr:uid="{00000000-0005-0000-0000-000002000000}"/>
    <cellStyle name="Normal 11" xfId="11" xr:uid="{E690D206-9B15-4863-9838-F3F6094FEB1E}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Normal 6" xfId="6" xr:uid="{00000000-0005-0000-0000-000007000000}"/>
    <cellStyle name="Normal 7" xfId="7" xr:uid="{00000000-0005-0000-0000-000008000000}"/>
    <cellStyle name="Normal 8" xfId="8" xr:uid="{00000000-0005-0000-0000-000009000000}"/>
    <cellStyle name="Normal 9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6"/>
  <sheetViews>
    <sheetView zoomScale="90" zoomScaleNormal="90" workbookViewId="0">
      <selection activeCell="M5" sqref="M5:M17"/>
    </sheetView>
  </sheetViews>
  <sheetFormatPr defaultRowHeight="15" x14ac:dyDescent="0.25"/>
  <cols>
    <col min="1" max="1" width="26" customWidth="1"/>
    <col min="2" max="14" width="11.7109375" style="21" customWidth="1"/>
    <col min="15" max="15" width="11.5703125" bestFit="1" customWidth="1"/>
  </cols>
  <sheetData>
    <row r="2" spans="1:15" s="8" customFormat="1" x14ac:dyDescent="0.25">
      <c r="A2" s="6" t="s">
        <v>33</v>
      </c>
      <c r="B2" s="7" t="s">
        <v>34</v>
      </c>
      <c r="C2" s="7" t="s">
        <v>35</v>
      </c>
      <c r="D2" s="7" t="s">
        <v>36</v>
      </c>
      <c r="E2" s="7" t="s">
        <v>37</v>
      </c>
      <c r="F2" s="7" t="s">
        <v>38</v>
      </c>
      <c r="G2" s="7" t="s">
        <v>39</v>
      </c>
      <c r="H2" s="7" t="s">
        <v>40</v>
      </c>
      <c r="I2" s="7" t="s">
        <v>41</v>
      </c>
      <c r="J2" s="7" t="s">
        <v>42</v>
      </c>
      <c r="K2" s="7" t="s">
        <v>43</v>
      </c>
      <c r="L2" s="7" t="s">
        <v>44</v>
      </c>
      <c r="M2" s="7" t="s">
        <v>45</v>
      </c>
      <c r="N2" s="7" t="s">
        <v>46</v>
      </c>
    </row>
    <row r="3" spans="1:15" s="8" customForma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 t="s">
        <v>96</v>
      </c>
    </row>
    <row r="5" spans="1:15" x14ac:dyDescent="0.25">
      <c r="A5" s="12" t="s">
        <v>47</v>
      </c>
      <c r="B5" s="13">
        <v>211443.7</v>
      </c>
      <c r="C5" s="13">
        <v>195030.65</v>
      </c>
      <c r="D5" s="13">
        <v>214014.75</v>
      </c>
      <c r="E5" s="13">
        <v>240994.44</v>
      </c>
      <c r="F5" s="13">
        <v>204726.75</v>
      </c>
      <c r="G5" s="13">
        <v>205682.66</v>
      </c>
      <c r="H5" s="13">
        <v>209464.23</v>
      </c>
      <c r="I5" s="13">
        <v>273452</v>
      </c>
      <c r="J5" s="13">
        <v>180599.29</v>
      </c>
      <c r="K5" s="13">
        <v>203934.83</v>
      </c>
      <c r="L5" s="73">
        <v>170168.75</v>
      </c>
      <c r="M5" s="13">
        <v>210110.32</v>
      </c>
      <c r="N5" s="13">
        <f>SUM(B5:M5)</f>
        <v>2519622.3699999996</v>
      </c>
      <c r="O5" s="14"/>
    </row>
    <row r="6" spans="1:15" x14ac:dyDescent="0.25">
      <c r="A6" t="s">
        <v>48</v>
      </c>
      <c r="B6" s="14">
        <v>75194.320000000007</v>
      </c>
      <c r="C6" s="14">
        <v>84844.01</v>
      </c>
      <c r="D6" s="14">
        <v>107710.25</v>
      </c>
      <c r="E6" s="14">
        <v>89571.45</v>
      </c>
      <c r="F6" s="14">
        <v>89267.8</v>
      </c>
      <c r="G6" s="14">
        <v>117822.92</v>
      </c>
      <c r="H6" s="14">
        <v>69515.38</v>
      </c>
      <c r="I6" s="14">
        <v>132712</v>
      </c>
      <c r="J6" s="14">
        <v>119505.03</v>
      </c>
      <c r="K6" s="14">
        <v>104987.59</v>
      </c>
      <c r="L6" s="74">
        <v>110702.11</v>
      </c>
      <c r="M6" s="14">
        <v>132255.17000000001</v>
      </c>
      <c r="N6" s="14">
        <f>SUM(B6:M6)</f>
        <v>1234088.03</v>
      </c>
      <c r="O6" s="14"/>
    </row>
    <row r="7" spans="1:15" x14ac:dyDescent="0.25">
      <c r="A7" s="12" t="s">
        <v>49</v>
      </c>
      <c r="B7" s="13">
        <v>17016.52</v>
      </c>
      <c r="C7" s="13">
        <v>8170.98</v>
      </c>
      <c r="D7" s="13">
        <v>16477.96</v>
      </c>
      <c r="E7" s="13">
        <v>10791.51</v>
      </c>
      <c r="F7" s="13">
        <v>8706.4</v>
      </c>
      <c r="G7" s="13">
        <v>-3285.96</v>
      </c>
      <c r="H7" s="13">
        <v>-2729.24</v>
      </c>
      <c r="I7" s="13">
        <v>-454</v>
      </c>
      <c r="J7" s="13">
        <v>2755.04</v>
      </c>
      <c r="K7" s="13">
        <v>6269.97</v>
      </c>
      <c r="L7" s="73">
        <v>13523.35</v>
      </c>
      <c r="M7" s="13">
        <v>33585.370000000003</v>
      </c>
      <c r="N7" s="13">
        <f t="shared" ref="N7:N17" si="0">SUM(B7:M7)</f>
        <v>110827.90000000002</v>
      </c>
      <c r="O7" s="14"/>
    </row>
    <row r="8" spans="1:15" x14ac:dyDescent="0.25">
      <c r="A8" t="s">
        <v>50</v>
      </c>
      <c r="B8" s="14">
        <v>39117.589999999997</v>
      </c>
      <c r="C8" s="14">
        <v>25607.54</v>
      </c>
      <c r="D8" s="14">
        <v>38173.160000000003</v>
      </c>
      <c r="E8" s="14">
        <v>35082.400000000001</v>
      </c>
      <c r="F8" s="14">
        <v>43226.76</v>
      </c>
      <c r="G8" s="14">
        <v>38190.86</v>
      </c>
      <c r="H8" s="14">
        <v>40596.519999999997</v>
      </c>
      <c r="I8" s="14">
        <v>50468</v>
      </c>
      <c r="J8" s="14">
        <v>49443.72</v>
      </c>
      <c r="K8" s="14">
        <v>52185.67</v>
      </c>
      <c r="L8" s="74">
        <v>50892.24</v>
      </c>
      <c r="M8" s="14">
        <v>65865.19</v>
      </c>
      <c r="N8" s="14">
        <f t="shared" si="0"/>
        <v>528849.64999999991</v>
      </c>
      <c r="O8" s="14"/>
    </row>
    <row r="9" spans="1:15" x14ac:dyDescent="0.25">
      <c r="A9" s="35" t="s">
        <v>51</v>
      </c>
      <c r="B9" s="33">
        <v>31573.599999999999</v>
      </c>
      <c r="C9" s="33">
        <v>29731.07</v>
      </c>
      <c r="D9" s="33">
        <v>4891.58</v>
      </c>
      <c r="E9" s="33">
        <v>40076.11</v>
      </c>
      <c r="F9" s="33">
        <v>35456.730000000003</v>
      </c>
      <c r="G9" s="33">
        <v>25557.34</v>
      </c>
      <c r="H9" s="33">
        <v>10692.13</v>
      </c>
      <c r="I9" s="14">
        <v>22734</v>
      </c>
      <c r="J9" s="14">
        <v>9070.73</v>
      </c>
      <c r="K9" s="14">
        <v>18730.22</v>
      </c>
      <c r="L9" s="73">
        <v>15969.61</v>
      </c>
      <c r="M9" s="33">
        <v>23509.68</v>
      </c>
      <c r="N9" s="14">
        <f t="shared" si="0"/>
        <v>267992.8</v>
      </c>
      <c r="O9" s="14"/>
    </row>
    <row r="10" spans="1:15" x14ac:dyDescent="0.25">
      <c r="A10" s="12" t="s">
        <v>53</v>
      </c>
      <c r="B10" s="13">
        <v>19332.689999999999</v>
      </c>
      <c r="C10" s="13">
        <v>42635.45</v>
      </c>
      <c r="D10" s="13">
        <v>54699.16</v>
      </c>
      <c r="E10" s="13">
        <v>75029.38</v>
      </c>
      <c r="F10" s="13">
        <v>66585.539999999994</v>
      </c>
      <c r="G10" s="13">
        <v>55694.14</v>
      </c>
      <c r="H10" s="13">
        <v>56743.37</v>
      </c>
      <c r="I10" s="13">
        <v>38417</v>
      </c>
      <c r="J10" s="13">
        <v>40377.800000000003</v>
      </c>
      <c r="K10" s="13">
        <v>28108.59</v>
      </c>
      <c r="L10" s="74">
        <v>40163.120000000003</v>
      </c>
      <c r="M10" s="13">
        <v>40361.199999999997</v>
      </c>
      <c r="N10" s="13">
        <f t="shared" si="0"/>
        <v>558147.43999999994</v>
      </c>
      <c r="O10" s="14"/>
    </row>
    <row r="11" spans="1:15" x14ac:dyDescent="0.25">
      <c r="A11" s="4" t="s">
        <v>52</v>
      </c>
      <c r="B11" s="33">
        <v>593117.4</v>
      </c>
      <c r="C11" s="33">
        <v>454143.23</v>
      </c>
      <c r="D11" s="33">
        <v>438222.82</v>
      </c>
      <c r="E11" s="33">
        <v>486214.84</v>
      </c>
      <c r="F11" s="33">
        <v>552661.80000000005</v>
      </c>
      <c r="G11" s="33">
        <v>496020.74</v>
      </c>
      <c r="H11" s="33">
        <v>536029.18999999994</v>
      </c>
      <c r="I11" s="14">
        <v>513104</v>
      </c>
      <c r="J11" s="14">
        <v>633885.18999999994</v>
      </c>
      <c r="K11" s="14">
        <v>755261.98</v>
      </c>
      <c r="L11" s="73">
        <v>712477.73</v>
      </c>
      <c r="M11" s="33">
        <v>774518.53</v>
      </c>
      <c r="N11" s="14">
        <f t="shared" si="0"/>
        <v>6945657.4500000002</v>
      </c>
      <c r="O11" s="14"/>
    </row>
    <row r="12" spans="1:15" x14ac:dyDescent="0.25">
      <c r="A12" s="12" t="s">
        <v>54</v>
      </c>
      <c r="B12" s="13">
        <v>198033.19</v>
      </c>
      <c r="C12" s="13">
        <v>116120.48</v>
      </c>
      <c r="D12" s="13">
        <v>67664.679999999993</v>
      </c>
      <c r="E12" s="13">
        <v>26191.67</v>
      </c>
      <c r="F12" s="13">
        <v>19718.439999999999</v>
      </c>
      <c r="G12" s="13">
        <v>-516.55999999999995</v>
      </c>
      <c r="H12" s="13">
        <v>143069.99</v>
      </c>
      <c r="I12" s="13">
        <v>282819</v>
      </c>
      <c r="J12" s="13">
        <v>291153.28000000003</v>
      </c>
      <c r="K12" s="13">
        <v>-110032.5</v>
      </c>
      <c r="L12" s="74">
        <v>116440.46</v>
      </c>
      <c r="M12" s="13">
        <v>133304.76999999999</v>
      </c>
      <c r="N12" s="13">
        <f t="shared" si="0"/>
        <v>1283966.8999999999</v>
      </c>
      <c r="O12" s="14"/>
    </row>
    <row r="13" spans="1:15" x14ac:dyDescent="0.25">
      <c r="A13" t="s">
        <v>55</v>
      </c>
      <c r="B13" s="14">
        <v>403422.32</v>
      </c>
      <c r="C13" s="14">
        <v>174786.6</v>
      </c>
      <c r="D13" s="14">
        <v>270125.68</v>
      </c>
      <c r="E13" s="14">
        <v>325428.83</v>
      </c>
      <c r="F13" s="14">
        <v>304379.03000000003</v>
      </c>
      <c r="G13" s="14">
        <v>337022.77</v>
      </c>
      <c r="H13" s="14">
        <v>349957.49</v>
      </c>
      <c r="I13" s="14">
        <v>442058</v>
      </c>
      <c r="J13" s="14">
        <v>492039.9</v>
      </c>
      <c r="K13" s="14">
        <v>603825.66</v>
      </c>
      <c r="L13" s="73">
        <v>628631.57999999996</v>
      </c>
      <c r="M13" s="14">
        <v>681714.48</v>
      </c>
      <c r="N13" s="14">
        <f t="shared" si="0"/>
        <v>5013392.34</v>
      </c>
      <c r="O13" s="14"/>
    </row>
    <row r="14" spans="1:15" x14ac:dyDescent="0.25">
      <c r="A14" s="12" t="s">
        <v>56</v>
      </c>
      <c r="B14" s="13">
        <v>49322.38</v>
      </c>
      <c r="C14" s="13">
        <v>25114.21</v>
      </c>
      <c r="D14" s="13">
        <v>70976.31</v>
      </c>
      <c r="E14" s="13">
        <v>-2747.62</v>
      </c>
      <c r="F14" s="13">
        <v>20603.53</v>
      </c>
      <c r="G14" s="13">
        <v>31075.03</v>
      </c>
      <c r="H14" s="13">
        <v>7264.45</v>
      </c>
      <c r="I14" s="13">
        <v>-45122</v>
      </c>
      <c r="J14" s="13">
        <v>12919.62</v>
      </c>
      <c r="K14" s="13">
        <v>47577.69</v>
      </c>
      <c r="L14" s="74">
        <v>-76947.199999999997</v>
      </c>
      <c r="M14" s="13">
        <v>7611.24</v>
      </c>
      <c r="N14" s="13">
        <f t="shared" si="0"/>
        <v>147647.64000000001</v>
      </c>
      <c r="O14" s="14"/>
    </row>
    <row r="15" spans="1:15" x14ac:dyDescent="0.25">
      <c r="A15" t="s">
        <v>57</v>
      </c>
      <c r="B15" s="14">
        <v>25387.21</v>
      </c>
      <c r="C15" s="14">
        <v>40292.92</v>
      </c>
      <c r="D15" s="14">
        <v>35117.74</v>
      </c>
      <c r="E15" s="14">
        <v>26910.34</v>
      </c>
      <c r="F15" s="14">
        <v>20239.34</v>
      </c>
      <c r="G15" s="14">
        <v>28370.6</v>
      </c>
      <c r="H15" s="14">
        <v>30466.77</v>
      </c>
      <c r="I15" s="14">
        <v>32088</v>
      </c>
      <c r="J15" s="14">
        <v>7458.47</v>
      </c>
      <c r="K15" s="14">
        <v>-3223.12</v>
      </c>
      <c r="L15" s="73">
        <v>21070.12</v>
      </c>
      <c r="M15" s="14">
        <v>21675.48</v>
      </c>
      <c r="N15" s="14">
        <f t="shared" si="0"/>
        <v>285853.87</v>
      </c>
      <c r="O15" s="14"/>
    </row>
    <row r="16" spans="1:15" x14ac:dyDescent="0.25">
      <c r="A16" s="12" t="s">
        <v>58</v>
      </c>
      <c r="B16" s="13">
        <v>105452.78</v>
      </c>
      <c r="C16" s="13">
        <v>59727.96</v>
      </c>
      <c r="D16" s="13">
        <v>87823.69</v>
      </c>
      <c r="E16" s="13">
        <v>101978.55</v>
      </c>
      <c r="F16" s="13">
        <v>92449.03</v>
      </c>
      <c r="G16" s="13">
        <v>111718.19</v>
      </c>
      <c r="H16" s="13">
        <v>101337.54</v>
      </c>
      <c r="I16" s="13">
        <v>117081</v>
      </c>
      <c r="J16" s="13">
        <v>102399.67999999999</v>
      </c>
      <c r="K16" s="13">
        <v>115263.83</v>
      </c>
      <c r="L16" s="74">
        <v>39513.85</v>
      </c>
      <c r="M16" s="13">
        <v>62854.17</v>
      </c>
      <c r="N16" s="13">
        <f t="shared" si="0"/>
        <v>1097600.2699999998</v>
      </c>
      <c r="O16" s="14"/>
    </row>
    <row r="17" spans="1:15" x14ac:dyDescent="0.25">
      <c r="A17" t="s">
        <v>59</v>
      </c>
      <c r="B17" s="14">
        <v>55122.46</v>
      </c>
      <c r="C17" s="14">
        <v>46027.48</v>
      </c>
      <c r="D17" s="14">
        <v>14555.93</v>
      </c>
      <c r="E17" s="14">
        <v>16182.46</v>
      </c>
      <c r="F17" s="14">
        <v>20532.23</v>
      </c>
      <c r="G17" s="14">
        <v>-7116.55</v>
      </c>
      <c r="H17" s="14">
        <v>-599.6</v>
      </c>
      <c r="I17" s="14">
        <v>4857</v>
      </c>
      <c r="J17" s="14">
        <v>24473.51</v>
      </c>
      <c r="K17" s="14">
        <v>6107.84</v>
      </c>
      <c r="L17" s="73">
        <v>36582.33</v>
      </c>
      <c r="M17" s="14">
        <v>19625.61</v>
      </c>
      <c r="N17" s="14">
        <f t="shared" si="0"/>
        <v>236350.7</v>
      </c>
      <c r="O17" s="14"/>
    </row>
    <row r="18" spans="1:15" x14ac:dyDescent="0.25">
      <c r="A18" s="15" t="s">
        <v>60</v>
      </c>
      <c r="B18" s="16">
        <f t="shared" ref="B18:M18" si="1">+B5+B7+B9+B10+B12+B14+B16</f>
        <v>632174.86</v>
      </c>
      <c r="C18" s="16">
        <f t="shared" si="1"/>
        <v>476530.80000000005</v>
      </c>
      <c r="D18" s="16">
        <f t="shared" si="1"/>
        <v>516548.12999999995</v>
      </c>
      <c r="E18" s="16">
        <f t="shared" si="1"/>
        <v>492314.04</v>
      </c>
      <c r="F18" s="16">
        <f t="shared" si="1"/>
        <v>448246.42000000004</v>
      </c>
      <c r="G18" s="16">
        <f t="shared" si="1"/>
        <v>425924.84</v>
      </c>
      <c r="H18" s="16">
        <f t="shared" si="1"/>
        <v>525842.47000000009</v>
      </c>
      <c r="I18" s="16">
        <f t="shared" si="1"/>
        <v>688927</v>
      </c>
      <c r="J18" s="16">
        <f t="shared" si="1"/>
        <v>639275.44000000018</v>
      </c>
      <c r="K18" s="16">
        <f t="shared" si="1"/>
        <v>309852.63</v>
      </c>
      <c r="L18" s="16">
        <f t="shared" si="1"/>
        <v>318831.94</v>
      </c>
      <c r="M18" s="16">
        <f t="shared" si="1"/>
        <v>511336.74999999994</v>
      </c>
      <c r="N18" s="16">
        <f>SUM(B18:M18)</f>
        <v>5985805.3200000012</v>
      </c>
      <c r="O18" s="14"/>
    </row>
    <row r="19" spans="1:15" x14ac:dyDescent="0.25">
      <c r="A19" s="17" t="s">
        <v>61</v>
      </c>
      <c r="B19" s="18">
        <f t="shared" ref="B19:N19" si="2">+B6+B8+B11+B13+B15+B17</f>
        <v>1191361.3</v>
      </c>
      <c r="C19" s="18">
        <f t="shared" si="2"/>
        <v>825701.78</v>
      </c>
      <c r="D19" s="18">
        <f t="shared" si="2"/>
        <v>903905.58</v>
      </c>
      <c r="E19" s="18">
        <f t="shared" si="2"/>
        <v>979390.32</v>
      </c>
      <c r="F19" s="18">
        <f t="shared" si="2"/>
        <v>1030306.9600000001</v>
      </c>
      <c r="G19" s="18">
        <f t="shared" si="2"/>
        <v>1010311.34</v>
      </c>
      <c r="H19" s="18">
        <f t="shared" si="2"/>
        <v>1025965.75</v>
      </c>
      <c r="I19" s="18">
        <f t="shared" si="2"/>
        <v>1175287</v>
      </c>
      <c r="J19" s="18">
        <f t="shared" si="2"/>
        <v>1326805.8199999998</v>
      </c>
      <c r="K19" s="18">
        <f t="shared" si="2"/>
        <v>1519145.6199999999</v>
      </c>
      <c r="L19" s="18">
        <f t="shared" si="2"/>
        <v>1560356.11</v>
      </c>
      <c r="M19" s="18">
        <f t="shared" si="2"/>
        <v>1695654.4600000002</v>
      </c>
      <c r="N19" s="18">
        <f t="shared" si="2"/>
        <v>14244192.039999999</v>
      </c>
      <c r="O19" s="14"/>
    </row>
    <row r="20" spans="1:15" x14ac:dyDescent="0.25">
      <c r="A20" s="19" t="s">
        <v>62</v>
      </c>
      <c r="B20" s="20">
        <f>SUM(B18:B19)</f>
        <v>1823536.1600000001</v>
      </c>
      <c r="C20" s="20">
        <f t="shared" ref="C20:N20" si="3">SUM(C18:C19)</f>
        <v>1302232.58</v>
      </c>
      <c r="D20" s="20">
        <f t="shared" ref="D20:M20" si="4">SUM(D18:D19)</f>
        <v>1420453.71</v>
      </c>
      <c r="E20" s="20">
        <f t="shared" si="4"/>
        <v>1471704.3599999999</v>
      </c>
      <c r="F20" s="20">
        <f t="shared" si="4"/>
        <v>1478553.3800000001</v>
      </c>
      <c r="G20" s="20">
        <f t="shared" si="4"/>
        <v>1436236.18</v>
      </c>
      <c r="H20" s="20">
        <f t="shared" si="4"/>
        <v>1551808.2200000002</v>
      </c>
      <c r="I20" s="20">
        <f t="shared" si="4"/>
        <v>1864214</v>
      </c>
      <c r="J20" s="20">
        <f t="shared" si="4"/>
        <v>1966081.26</v>
      </c>
      <c r="K20" s="20">
        <f t="shared" si="4"/>
        <v>1828998.25</v>
      </c>
      <c r="L20" s="20">
        <f t="shared" si="4"/>
        <v>1879188.05</v>
      </c>
      <c r="M20" s="20">
        <f t="shared" si="4"/>
        <v>2206991.21</v>
      </c>
      <c r="N20" s="20">
        <f t="shared" si="3"/>
        <v>20229997.359999999</v>
      </c>
      <c r="O20" s="14"/>
    </row>
    <row r="22" spans="1:15" x14ac:dyDescent="0.25">
      <c r="A22" s="22" t="s">
        <v>63</v>
      </c>
    </row>
    <row r="23" spans="1:15" x14ac:dyDescent="0.25">
      <c r="A23" s="23" t="s">
        <v>71</v>
      </c>
    </row>
    <row r="24" spans="1:15" x14ac:dyDescent="0.25">
      <c r="A24" t="s">
        <v>64</v>
      </c>
    </row>
    <row r="25" spans="1:15" x14ac:dyDescent="0.25">
      <c r="A25" t="s">
        <v>65</v>
      </c>
    </row>
    <row r="26" spans="1:15" x14ac:dyDescent="0.25">
      <c r="A26" t="s">
        <v>66</v>
      </c>
    </row>
  </sheetData>
  <sortState xmlns:xlrd2="http://schemas.microsoft.com/office/spreadsheetml/2017/richdata2" ref="A6:N18">
    <sortCondition ref="A6:A1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69"/>
  <sheetViews>
    <sheetView tabSelected="1" topLeftCell="H1" zoomScale="90" zoomScaleNormal="90" workbookViewId="0">
      <selection activeCell="P5" sqref="P5"/>
    </sheetView>
  </sheetViews>
  <sheetFormatPr defaultRowHeight="15" x14ac:dyDescent="0.25"/>
  <cols>
    <col min="1" max="1" width="28.5703125" style="45" bestFit="1" customWidth="1"/>
    <col min="2" max="2" width="52.42578125" style="45" bestFit="1" customWidth="1"/>
    <col min="3" max="5" width="12.85546875" style="45" customWidth="1"/>
    <col min="6" max="6" width="12.85546875" style="27" customWidth="1"/>
    <col min="7" max="7" width="13.85546875" style="1" bestFit="1" customWidth="1"/>
    <col min="8" max="8" width="12.85546875" style="45" customWidth="1"/>
    <col min="9" max="9" width="12.85546875" style="1" customWidth="1"/>
    <col min="10" max="15" width="12.85546875" style="45" customWidth="1"/>
    <col min="16" max="16384" width="9.140625" style="45"/>
  </cols>
  <sheetData>
    <row r="1" spans="1:16" ht="34.5" customHeight="1" x14ac:dyDescent="0.25">
      <c r="A1" s="2" t="s">
        <v>30</v>
      </c>
      <c r="B1" s="3" t="s">
        <v>31</v>
      </c>
      <c r="C1" s="75" t="s">
        <v>32</v>
      </c>
      <c r="D1" s="75"/>
      <c r="E1" s="75"/>
      <c r="F1" s="75"/>
      <c r="G1" s="75"/>
      <c r="H1" s="75"/>
      <c r="I1" s="58"/>
      <c r="J1" s="46"/>
      <c r="K1" s="46"/>
      <c r="L1" s="46"/>
      <c r="M1" s="46"/>
      <c r="N1" s="46"/>
      <c r="P1" s="4"/>
    </row>
    <row r="3" spans="1:16" x14ac:dyDescent="0.25">
      <c r="A3" s="5" t="s">
        <v>97</v>
      </c>
      <c r="B3" s="5"/>
      <c r="C3" s="5" t="s">
        <v>0</v>
      </c>
      <c r="D3" s="5"/>
      <c r="E3" s="5"/>
      <c r="F3" s="26"/>
      <c r="G3" s="30"/>
      <c r="H3" s="5"/>
      <c r="I3" s="30"/>
      <c r="J3" s="5"/>
      <c r="K3" s="5"/>
      <c r="L3" s="5"/>
      <c r="M3" s="5"/>
      <c r="N3" s="5"/>
      <c r="O3" s="5"/>
    </row>
    <row r="4" spans="1:16" x14ac:dyDescent="0.25">
      <c r="A4" s="5" t="s">
        <v>67</v>
      </c>
      <c r="B4" s="5" t="s">
        <v>1</v>
      </c>
      <c r="C4" s="5">
        <v>1</v>
      </c>
      <c r="D4" s="5">
        <v>2</v>
      </c>
      <c r="E4" s="5">
        <v>3</v>
      </c>
      <c r="F4" s="26">
        <v>4</v>
      </c>
      <c r="G4" s="30">
        <v>5</v>
      </c>
      <c r="H4" s="5">
        <v>6</v>
      </c>
      <c r="I4" s="30">
        <v>7</v>
      </c>
      <c r="J4" s="5">
        <v>8</v>
      </c>
      <c r="K4" s="5">
        <v>9</v>
      </c>
      <c r="L4" s="5">
        <v>10</v>
      </c>
      <c r="M4" s="5">
        <v>11</v>
      </c>
      <c r="N4" s="5">
        <v>12</v>
      </c>
      <c r="O4" s="5" t="s">
        <v>22</v>
      </c>
    </row>
    <row r="5" spans="1:16" x14ac:dyDescent="0.25">
      <c r="A5" s="45" t="s">
        <v>13</v>
      </c>
      <c r="B5" s="45" t="s">
        <v>74</v>
      </c>
      <c r="C5" s="1">
        <v>5352.1</v>
      </c>
      <c r="D5" s="1">
        <v>7893.57</v>
      </c>
      <c r="E5" s="1">
        <v>7793.74</v>
      </c>
      <c r="F5" s="27">
        <v>4404.9799999999996</v>
      </c>
      <c r="G5" s="1">
        <v>5247.47</v>
      </c>
      <c r="H5" s="1">
        <v>3885.74</v>
      </c>
      <c r="I5" s="1">
        <v>1981.12</v>
      </c>
      <c r="J5" s="1">
        <v>8356.41</v>
      </c>
      <c r="K5" s="1">
        <v>8928.07</v>
      </c>
      <c r="L5" s="1">
        <v>7530.63</v>
      </c>
      <c r="M5" s="1">
        <v>2696.89</v>
      </c>
      <c r="N5" s="63">
        <v>5608.67</v>
      </c>
      <c r="O5" s="1">
        <f>SUM(C5:N5)</f>
        <v>69679.39</v>
      </c>
    </row>
    <row r="6" spans="1:16" x14ac:dyDescent="0.25">
      <c r="B6" s="45" t="s">
        <v>14</v>
      </c>
      <c r="C6" s="1">
        <v>111435.98</v>
      </c>
      <c r="D6" s="1">
        <v>36465.61</v>
      </c>
      <c r="E6" s="1">
        <v>25766.59</v>
      </c>
      <c r="F6" s="27">
        <v>60807.26</v>
      </c>
      <c r="G6" s="1">
        <v>29816.2</v>
      </c>
      <c r="H6" s="1">
        <v>34052.93</v>
      </c>
      <c r="I6" s="1">
        <v>3457.2</v>
      </c>
      <c r="J6" s="1">
        <v>35520.36</v>
      </c>
      <c r="K6" s="1">
        <v>54900.380000000005</v>
      </c>
      <c r="L6" s="1">
        <v>52307.44</v>
      </c>
      <c r="M6" s="1">
        <v>67445.45</v>
      </c>
      <c r="N6" s="63">
        <v>8086.35</v>
      </c>
      <c r="O6" s="1">
        <f t="shared" ref="O6:O80" si="0">SUM(C6:N6)</f>
        <v>520061.75</v>
      </c>
    </row>
    <row r="7" spans="1:16" s="48" customFormat="1" x14ac:dyDescent="0.25">
      <c r="B7" s="48" t="s">
        <v>89</v>
      </c>
      <c r="C7" s="1">
        <v>3255.13</v>
      </c>
      <c r="D7" s="1">
        <v>3596.62</v>
      </c>
      <c r="E7" s="1">
        <v>2430.15</v>
      </c>
      <c r="F7" s="27"/>
      <c r="G7" s="1"/>
      <c r="H7" s="1"/>
      <c r="I7" s="1"/>
      <c r="J7" s="1"/>
      <c r="K7" s="1"/>
      <c r="L7" s="1"/>
      <c r="M7" s="1"/>
      <c r="N7" s="63"/>
      <c r="O7" s="1">
        <f t="shared" si="0"/>
        <v>9281.9</v>
      </c>
    </row>
    <row r="8" spans="1:16" s="48" customFormat="1" x14ac:dyDescent="0.25">
      <c r="B8" s="48" t="s">
        <v>94</v>
      </c>
      <c r="C8" s="1">
        <v>4620</v>
      </c>
      <c r="D8" s="1">
        <v>3990</v>
      </c>
      <c r="E8" s="1">
        <v>3990</v>
      </c>
      <c r="F8" s="27">
        <v>1050</v>
      </c>
      <c r="G8" s="1">
        <v>4800</v>
      </c>
      <c r="H8" s="1">
        <v>8880</v>
      </c>
      <c r="I8" s="1"/>
      <c r="J8" s="1">
        <v>5280</v>
      </c>
      <c r="K8" s="1">
        <v>4320</v>
      </c>
      <c r="L8" s="1">
        <v>4320</v>
      </c>
      <c r="M8" s="1">
        <v>4560</v>
      </c>
      <c r="N8" s="63">
        <v>2160</v>
      </c>
      <c r="O8" s="1">
        <f t="shared" si="0"/>
        <v>47970</v>
      </c>
    </row>
    <row r="9" spans="1:16" x14ac:dyDescent="0.25">
      <c r="B9" s="45" t="s">
        <v>15</v>
      </c>
      <c r="C9" s="1">
        <v>2249.87</v>
      </c>
      <c r="D9" s="1">
        <v>1891.77</v>
      </c>
      <c r="E9" s="1">
        <v>1790.56</v>
      </c>
      <c r="F9" s="27">
        <v>3028.39</v>
      </c>
      <c r="G9" s="1">
        <v>3114</v>
      </c>
      <c r="H9" s="1">
        <v>4250.62</v>
      </c>
      <c r="I9" s="1">
        <v>3865.2</v>
      </c>
      <c r="J9" s="1">
        <v>2708.86</v>
      </c>
      <c r="K9" s="1">
        <v>4664.8599999999997</v>
      </c>
      <c r="L9" s="1">
        <v>2015.39</v>
      </c>
      <c r="M9" s="1">
        <v>1385.28</v>
      </c>
      <c r="N9" s="63">
        <v>1310.4000000000001</v>
      </c>
      <c r="O9" s="1">
        <f t="shared" si="0"/>
        <v>32275.200000000001</v>
      </c>
    </row>
    <row r="10" spans="1:16" s="48" customFormat="1" x14ac:dyDescent="0.25">
      <c r="B10" s="48" t="s">
        <v>98</v>
      </c>
      <c r="C10" s="1"/>
      <c r="D10" s="1">
        <v>1280.7</v>
      </c>
      <c r="E10" s="1"/>
      <c r="F10" s="27"/>
      <c r="G10" s="1"/>
      <c r="H10" s="1"/>
      <c r="I10" s="1"/>
      <c r="J10" s="1"/>
      <c r="K10" s="1"/>
      <c r="L10" s="1"/>
      <c r="M10" s="1"/>
      <c r="N10" s="63"/>
      <c r="O10" s="1">
        <f t="shared" si="0"/>
        <v>1280.7</v>
      </c>
    </row>
    <row r="11" spans="1:16" s="48" customFormat="1" x14ac:dyDescent="0.25">
      <c r="B11" s="48" t="s">
        <v>128</v>
      </c>
      <c r="C11" s="1"/>
      <c r="D11" s="1"/>
      <c r="E11" s="1"/>
      <c r="F11" s="27"/>
      <c r="G11" s="1"/>
      <c r="H11" s="1"/>
      <c r="I11" s="1"/>
      <c r="J11" s="1"/>
      <c r="K11" s="1"/>
      <c r="L11" s="1"/>
      <c r="M11" s="1">
        <v>4342.9799999999996</v>
      </c>
      <c r="N11" s="63">
        <v>14766.13</v>
      </c>
      <c r="O11" s="1">
        <f t="shared" si="0"/>
        <v>19109.11</v>
      </c>
    </row>
    <row r="12" spans="1:16" x14ac:dyDescent="0.25">
      <c r="B12" s="50" t="s">
        <v>12</v>
      </c>
      <c r="C12" s="1"/>
      <c r="D12" s="1">
        <v>48172.92</v>
      </c>
      <c r="E12" s="1">
        <v>17709.400000000001</v>
      </c>
      <c r="F12" s="27">
        <v>25107.599999999999</v>
      </c>
      <c r="G12" s="1">
        <v>22245.24</v>
      </c>
      <c r="H12" s="1">
        <v>3376.98</v>
      </c>
      <c r="I12" s="1">
        <v>6753.96</v>
      </c>
      <c r="J12" s="1">
        <v>29042.02</v>
      </c>
      <c r="K12" s="1">
        <v>20261.880000000005</v>
      </c>
      <c r="L12" s="1">
        <v>14858.71</v>
      </c>
      <c r="M12" s="1">
        <v>10130.94</v>
      </c>
      <c r="N12" s="63"/>
      <c r="O12" s="1">
        <f>SUM(C12:N12)</f>
        <v>197659.65000000002</v>
      </c>
    </row>
    <row r="13" spans="1:16" s="48" customFormat="1" x14ac:dyDescent="0.25">
      <c r="B13" s="61" t="s">
        <v>104</v>
      </c>
      <c r="C13" s="1"/>
      <c r="D13" s="1"/>
      <c r="E13" s="1">
        <v>1578</v>
      </c>
      <c r="F13" s="27">
        <v>9468</v>
      </c>
      <c r="G13" s="1">
        <v>17358</v>
      </c>
      <c r="H13" s="1">
        <v>11361.6</v>
      </c>
      <c r="I13" s="1">
        <v>17726.59</v>
      </c>
      <c r="J13" s="1">
        <v>12209.05</v>
      </c>
      <c r="K13" s="1">
        <v>16056.100000000002</v>
      </c>
      <c r="L13" s="1">
        <v>9837.98</v>
      </c>
      <c r="M13" s="1">
        <v>8910.24</v>
      </c>
      <c r="N13" s="63">
        <v>15369.120000000003</v>
      </c>
      <c r="O13" s="1">
        <f>SUM(C13:N13)</f>
        <v>119874.68000000002</v>
      </c>
    </row>
    <row r="14" spans="1:16" s="48" customFormat="1" x14ac:dyDescent="0.25">
      <c r="B14" s="61" t="s">
        <v>112</v>
      </c>
      <c r="C14" s="1"/>
      <c r="D14" s="1"/>
      <c r="E14" s="1"/>
      <c r="F14" s="27">
        <v>5288.88</v>
      </c>
      <c r="G14" s="1">
        <v>5689.83</v>
      </c>
      <c r="H14" s="1">
        <v>5448.33</v>
      </c>
      <c r="I14" s="1">
        <v>4940.82</v>
      </c>
      <c r="J14" s="1">
        <v>6202.11</v>
      </c>
      <c r="K14" s="1">
        <v>5461.95</v>
      </c>
      <c r="L14" s="1">
        <v>19636.02</v>
      </c>
      <c r="M14" s="1"/>
      <c r="N14" s="63">
        <v>20005.5</v>
      </c>
      <c r="O14" s="1">
        <f>SUM(C14:N14)</f>
        <v>72673.440000000002</v>
      </c>
    </row>
    <row r="15" spans="1:16" s="48" customFormat="1" x14ac:dyDescent="0.25">
      <c r="B15" s="48" t="s">
        <v>99</v>
      </c>
      <c r="C15" s="1">
        <v>5280</v>
      </c>
      <c r="D15" s="1">
        <v>9120</v>
      </c>
      <c r="E15" s="1">
        <v>2691.94</v>
      </c>
      <c r="F15" s="27">
        <v>11595.52</v>
      </c>
      <c r="G15" s="1">
        <v>5820.42</v>
      </c>
      <c r="H15" s="1">
        <v>5529.38</v>
      </c>
      <c r="I15" s="1">
        <v>4365.3</v>
      </c>
      <c r="J15" s="1">
        <v>5820.4</v>
      </c>
      <c r="K15" s="1">
        <v>7275.5</v>
      </c>
      <c r="L15" s="1">
        <v>1455.1</v>
      </c>
      <c r="M15" s="1"/>
      <c r="N15" s="63">
        <v>5871.7000000000007</v>
      </c>
      <c r="O15" s="1">
        <f>SUM(C15:N15)</f>
        <v>64825.259999999995</v>
      </c>
    </row>
    <row r="16" spans="1:16" s="48" customFormat="1" x14ac:dyDescent="0.25">
      <c r="B16" s="48" t="s">
        <v>70</v>
      </c>
      <c r="C16" s="1"/>
      <c r="D16" s="1"/>
      <c r="E16" s="1"/>
      <c r="F16" s="27">
        <v>1478.84</v>
      </c>
      <c r="G16" s="1"/>
      <c r="H16" s="1">
        <v>14101.74</v>
      </c>
      <c r="I16" s="1"/>
      <c r="J16" s="1"/>
      <c r="K16" s="1"/>
      <c r="L16" s="1"/>
      <c r="M16" s="1"/>
      <c r="N16" s="63"/>
      <c r="O16" s="1">
        <f>SUM(C16:N16)</f>
        <v>15580.58</v>
      </c>
    </row>
    <row r="17" spans="1:15" s="48" customFormat="1" x14ac:dyDescent="0.25">
      <c r="B17" s="60" t="s">
        <v>81</v>
      </c>
      <c r="C17" s="1">
        <v>36409.96</v>
      </c>
      <c r="D17" s="1"/>
      <c r="E17" s="1"/>
      <c r="F17" s="27">
        <v>34815</v>
      </c>
      <c r="G17" s="1"/>
      <c r="H17" s="1"/>
      <c r="I17" s="1"/>
      <c r="J17" s="1">
        <v>20295</v>
      </c>
      <c r="K17" s="1"/>
      <c r="L17" s="1">
        <v>12210</v>
      </c>
      <c r="M17" s="1">
        <v>11880</v>
      </c>
      <c r="N17" s="63"/>
      <c r="O17" s="1">
        <f t="shared" si="0"/>
        <v>115609.95999999999</v>
      </c>
    </row>
    <row r="18" spans="1:15" s="48" customFormat="1" x14ac:dyDescent="0.25">
      <c r="B18" s="70" t="s">
        <v>105</v>
      </c>
      <c r="C18" s="1"/>
      <c r="D18" s="1"/>
      <c r="E18" s="1">
        <v>13887.5</v>
      </c>
      <c r="F18" s="27"/>
      <c r="G18" s="1"/>
      <c r="H18" s="1">
        <v>13475</v>
      </c>
      <c r="I18" s="1"/>
      <c r="J18" s="1"/>
      <c r="K18" s="1"/>
      <c r="L18" s="1">
        <v>15950</v>
      </c>
      <c r="M18" s="1"/>
      <c r="N18" s="63"/>
      <c r="O18" s="1">
        <f t="shared" si="0"/>
        <v>43312.5</v>
      </c>
    </row>
    <row r="19" spans="1:15" s="48" customFormat="1" x14ac:dyDescent="0.25">
      <c r="B19" s="70" t="s">
        <v>83</v>
      </c>
      <c r="C19" s="1">
        <v>17696.7</v>
      </c>
      <c r="D19" s="1"/>
      <c r="E19" s="1">
        <v>147035.26</v>
      </c>
      <c r="F19" s="27">
        <v>99979.199999999997</v>
      </c>
      <c r="G19" s="1">
        <v>194727.3</v>
      </c>
      <c r="H19" s="1"/>
      <c r="I19" s="1">
        <v>93166.06</v>
      </c>
      <c r="J19" s="1">
        <v>82409.7</v>
      </c>
      <c r="K19" s="1">
        <v>145373.69999999998</v>
      </c>
      <c r="L19" s="1"/>
      <c r="M19" s="1">
        <v>66144</v>
      </c>
      <c r="N19" s="63"/>
      <c r="O19" s="1">
        <f t="shared" si="0"/>
        <v>846531.91999999993</v>
      </c>
    </row>
    <row r="20" spans="1:15" s="48" customFormat="1" x14ac:dyDescent="0.25">
      <c r="B20" s="70" t="s">
        <v>106</v>
      </c>
      <c r="C20" s="1"/>
      <c r="D20" s="1">
        <v>7420</v>
      </c>
      <c r="E20" s="1">
        <v>4180</v>
      </c>
      <c r="F20" s="27">
        <v>8563</v>
      </c>
      <c r="G20" s="1">
        <v>4560</v>
      </c>
      <c r="H20" s="1">
        <v>4180</v>
      </c>
      <c r="I20" s="1">
        <v>6841.44</v>
      </c>
      <c r="J20" s="1">
        <v>3800</v>
      </c>
      <c r="K20" s="1">
        <v>1520</v>
      </c>
      <c r="L20" s="1"/>
      <c r="M20" s="1"/>
      <c r="N20" s="63"/>
      <c r="O20" s="1">
        <f t="shared" si="0"/>
        <v>41064.44</v>
      </c>
    </row>
    <row r="21" spans="1:15" s="48" customFormat="1" x14ac:dyDescent="0.25">
      <c r="B21" s="70" t="s">
        <v>107</v>
      </c>
      <c r="C21" s="1"/>
      <c r="D21" s="1"/>
      <c r="E21" s="1">
        <v>19548.22</v>
      </c>
      <c r="F21" s="27"/>
      <c r="G21" s="1"/>
      <c r="H21" s="1"/>
      <c r="I21" s="1"/>
      <c r="J21" s="1">
        <v>20250.84</v>
      </c>
      <c r="K21" s="1"/>
      <c r="L21" s="1"/>
      <c r="M21" s="1"/>
      <c r="N21" s="63">
        <v>19202.38</v>
      </c>
      <c r="O21" s="1">
        <f t="shared" si="0"/>
        <v>59001.440000000002</v>
      </c>
    </row>
    <row r="22" spans="1:15" s="48" customFormat="1" x14ac:dyDescent="0.25">
      <c r="B22" s="48" t="s">
        <v>100</v>
      </c>
      <c r="C22" s="1"/>
      <c r="D22" s="1">
        <v>1404</v>
      </c>
      <c r="E22" s="1">
        <v>2106</v>
      </c>
      <c r="F22" s="27">
        <v>3159</v>
      </c>
      <c r="G22" s="1"/>
      <c r="H22" s="1">
        <v>3861</v>
      </c>
      <c r="I22" s="1">
        <v>1053</v>
      </c>
      <c r="J22" s="1"/>
      <c r="K22" s="1"/>
      <c r="L22" s="1">
        <v>9307.2000000000007</v>
      </c>
      <c r="M22" s="1">
        <v>6574.2</v>
      </c>
      <c r="N22" s="63">
        <v>4500</v>
      </c>
      <c r="O22" s="1">
        <f t="shared" si="0"/>
        <v>31964.400000000001</v>
      </c>
    </row>
    <row r="23" spans="1:15" s="48" customFormat="1" x14ac:dyDescent="0.25">
      <c r="B23" s="48" t="s">
        <v>126</v>
      </c>
      <c r="C23" s="1"/>
      <c r="D23" s="1"/>
      <c r="E23" s="1"/>
      <c r="F23" s="27"/>
      <c r="G23" s="1"/>
      <c r="H23" s="1"/>
      <c r="I23" s="1"/>
      <c r="J23" s="1"/>
      <c r="K23" s="1"/>
      <c r="L23" s="1">
        <v>9446.4</v>
      </c>
      <c r="M23" s="1">
        <v>2304</v>
      </c>
      <c r="N23" s="63">
        <v>2278.3999999999996</v>
      </c>
      <c r="O23" s="1">
        <f t="shared" si="0"/>
        <v>14028.8</v>
      </c>
    </row>
    <row r="24" spans="1:15" s="48" customFormat="1" x14ac:dyDescent="0.25">
      <c r="B24" s="55" t="s">
        <v>16</v>
      </c>
      <c r="C24" s="1">
        <v>53625.72</v>
      </c>
      <c r="D24" s="1"/>
      <c r="E24" s="1">
        <v>11087.58</v>
      </c>
      <c r="F24" s="27">
        <v>12712.05</v>
      </c>
      <c r="G24" s="1">
        <v>723.77</v>
      </c>
      <c r="H24" s="1">
        <v>6460.53</v>
      </c>
      <c r="I24" s="1">
        <v>3766.18</v>
      </c>
      <c r="J24" s="1">
        <v>1470.04</v>
      </c>
      <c r="K24" s="31">
        <v>12236.2</v>
      </c>
      <c r="L24" s="1">
        <v>12573.82</v>
      </c>
      <c r="M24" s="1">
        <v>10876.87</v>
      </c>
      <c r="N24" s="63">
        <v>6720.54</v>
      </c>
      <c r="O24" s="1">
        <f t="shared" si="0"/>
        <v>132253.29999999999</v>
      </c>
    </row>
    <row r="25" spans="1:15" s="24" customFormat="1" x14ac:dyDescent="0.25">
      <c r="A25" s="2" t="s">
        <v>23</v>
      </c>
      <c r="B25" s="47"/>
      <c r="C25" s="38">
        <f t="shared" ref="C25:O25" si="1">SUM(C5:C24)</f>
        <v>239925.46000000002</v>
      </c>
      <c r="D25" s="38">
        <f t="shared" si="1"/>
        <v>121235.19</v>
      </c>
      <c r="E25" s="38">
        <f t="shared" si="1"/>
        <v>261594.94</v>
      </c>
      <c r="F25" s="38">
        <f t="shared" si="1"/>
        <v>281457.72000000003</v>
      </c>
      <c r="G25" s="38">
        <f t="shared" si="1"/>
        <v>294102.23</v>
      </c>
      <c r="H25" s="38">
        <f t="shared" si="1"/>
        <v>118863.85000000002</v>
      </c>
      <c r="I25" s="38">
        <f t="shared" si="1"/>
        <v>147916.87</v>
      </c>
      <c r="J25" s="38">
        <f t="shared" si="1"/>
        <v>233364.79</v>
      </c>
      <c r="K25" s="38">
        <f t="shared" si="1"/>
        <v>280998.64</v>
      </c>
      <c r="L25" s="38">
        <f t="shared" si="1"/>
        <v>171448.69000000003</v>
      </c>
      <c r="M25" s="38">
        <f t="shared" si="1"/>
        <v>197250.85</v>
      </c>
      <c r="N25" s="38">
        <f t="shared" si="1"/>
        <v>105879.19</v>
      </c>
      <c r="O25" s="38">
        <f t="shared" si="1"/>
        <v>2454038.4199999995</v>
      </c>
    </row>
    <row r="26" spans="1:15" s="32" customFormat="1" x14ac:dyDescent="0.25">
      <c r="A26" s="45" t="s">
        <v>20</v>
      </c>
      <c r="B26" s="48" t="s">
        <v>69</v>
      </c>
      <c r="C26" s="34">
        <v>6117.31</v>
      </c>
      <c r="D26" s="53">
        <v>2647.8</v>
      </c>
      <c r="E26" s="53"/>
      <c r="F26" s="53"/>
      <c r="G26" s="53">
        <v>759.6</v>
      </c>
      <c r="H26" s="53">
        <v>607.67999999999995</v>
      </c>
      <c r="I26" s="34"/>
      <c r="J26" s="53"/>
      <c r="K26" s="53"/>
      <c r="L26" s="53"/>
      <c r="M26" s="53"/>
      <c r="N26" s="53"/>
      <c r="O26" s="1">
        <f t="shared" si="0"/>
        <v>10132.390000000001</v>
      </c>
    </row>
    <row r="27" spans="1:15" x14ac:dyDescent="0.25">
      <c r="B27" s="48" t="s">
        <v>72</v>
      </c>
      <c r="C27" s="1">
        <v>3351.03</v>
      </c>
      <c r="D27" s="1"/>
      <c r="E27" s="49"/>
      <c r="F27" s="27">
        <v>886.42</v>
      </c>
      <c r="G27" s="39">
        <v>1772.83</v>
      </c>
      <c r="H27" s="39">
        <v>1899.48</v>
      </c>
      <c r="J27" s="39"/>
      <c r="K27" s="39"/>
      <c r="L27" s="39"/>
      <c r="M27" s="39"/>
      <c r="N27" s="64"/>
      <c r="O27" s="1">
        <f t="shared" si="0"/>
        <v>7909.76</v>
      </c>
    </row>
    <row r="28" spans="1:15" s="48" customFormat="1" x14ac:dyDescent="0.25">
      <c r="B28" s="48" t="s">
        <v>21</v>
      </c>
      <c r="C28" s="1">
        <v>15381.56</v>
      </c>
      <c r="D28" s="1">
        <v>12431.98</v>
      </c>
      <c r="E28" s="49">
        <v>10690.56</v>
      </c>
      <c r="F28" s="27">
        <v>8226.9</v>
      </c>
      <c r="G28" s="39">
        <v>6119.08</v>
      </c>
      <c r="H28" s="39">
        <v>2417.4499999999998</v>
      </c>
      <c r="I28" s="1">
        <v>846.72</v>
      </c>
      <c r="J28" s="39">
        <v>2949.16</v>
      </c>
      <c r="K28" s="31">
        <v>2073.4</v>
      </c>
      <c r="L28" s="39">
        <v>3285.97</v>
      </c>
      <c r="M28" s="39">
        <v>7900.35</v>
      </c>
      <c r="N28" s="64">
        <v>29221.370000000003</v>
      </c>
      <c r="O28" s="1">
        <f t="shared" si="0"/>
        <v>101544.5</v>
      </c>
    </row>
    <row r="29" spans="1:15" s="24" customFormat="1" x14ac:dyDescent="0.25">
      <c r="A29" s="2" t="s">
        <v>24</v>
      </c>
      <c r="B29" s="2"/>
      <c r="C29" s="38">
        <f t="shared" ref="C29:O29" si="2">SUM(C26:C28)</f>
        <v>24849.9</v>
      </c>
      <c r="D29" s="38">
        <f t="shared" si="2"/>
        <v>15079.779999999999</v>
      </c>
      <c r="E29" s="38">
        <f t="shared" si="2"/>
        <v>10690.56</v>
      </c>
      <c r="F29" s="38">
        <f t="shared" si="2"/>
        <v>9113.32</v>
      </c>
      <c r="G29" s="38">
        <f t="shared" si="2"/>
        <v>8651.51</v>
      </c>
      <c r="H29" s="38">
        <f t="shared" si="2"/>
        <v>4924.6099999999997</v>
      </c>
      <c r="I29" s="38">
        <f t="shared" si="2"/>
        <v>846.72</v>
      </c>
      <c r="J29" s="38">
        <f t="shared" si="2"/>
        <v>2949.16</v>
      </c>
      <c r="K29" s="38">
        <f t="shared" si="2"/>
        <v>2073.4</v>
      </c>
      <c r="L29" s="38">
        <f t="shared" si="2"/>
        <v>3285.97</v>
      </c>
      <c r="M29" s="38">
        <f t="shared" si="2"/>
        <v>7900.35</v>
      </c>
      <c r="N29" s="38">
        <f t="shared" si="2"/>
        <v>29221.370000000003</v>
      </c>
      <c r="O29" s="38">
        <f t="shared" si="2"/>
        <v>119586.65</v>
      </c>
    </row>
    <row r="30" spans="1:15" s="32" customFormat="1" x14ac:dyDescent="0.25">
      <c r="A30" s="45" t="s">
        <v>11</v>
      </c>
      <c r="B30" s="48" t="s">
        <v>90</v>
      </c>
      <c r="C30" s="53">
        <v>5890.97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1">
        <f t="shared" si="0"/>
        <v>5890.97</v>
      </c>
    </row>
    <row r="31" spans="1:15" s="32" customFormat="1" x14ac:dyDescent="0.25">
      <c r="B31" s="36" t="s">
        <v>91</v>
      </c>
      <c r="C31" s="53">
        <v>6046.51</v>
      </c>
      <c r="D31" s="53">
        <v>8126.22</v>
      </c>
      <c r="E31" s="53">
        <v>3402.05</v>
      </c>
      <c r="F31" s="53">
        <v>13536.56</v>
      </c>
      <c r="G31" s="53">
        <v>1869.13</v>
      </c>
      <c r="H31" s="53">
        <v>3995.78</v>
      </c>
      <c r="I31" s="53">
        <v>3568.05</v>
      </c>
      <c r="J31" s="53">
        <v>1549.48</v>
      </c>
      <c r="K31" s="53"/>
      <c r="L31" s="53">
        <v>4919.1000000000004</v>
      </c>
      <c r="M31" s="53"/>
      <c r="N31" s="53"/>
      <c r="O31" s="1">
        <f t="shared" si="0"/>
        <v>47012.88</v>
      </c>
    </row>
    <row r="32" spans="1:15" s="32" customFormat="1" x14ac:dyDescent="0.25">
      <c r="B32" s="48" t="s">
        <v>84</v>
      </c>
      <c r="C32" s="53">
        <v>10790.1</v>
      </c>
      <c r="D32" s="53">
        <v>24055.200000000001</v>
      </c>
      <c r="E32" s="53">
        <v>3746.72</v>
      </c>
      <c r="F32" s="53">
        <v>39714.67</v>
      </c>
      <c r="G32" s="53">
        <v>27377.65</v>
      </c>
      <c r="H32" s="53">
        <v>10022.84</v>
      </c>
      <c r="I32" s="42">
        <v>12200.37</v>
      </c>
      <c r="J32" s="53">
        <v>35805.1</v>
      </c>
      <c r="K32" s="53">
        <v>14199.05</v>
      </c>
      <c r="L32" s="53">
        <v>10909.54</v>
      </c>
      <c r="M32" s="53">
        <v>17572.669999999998</v>
      </c>
      <c r="N32" s="53">
        <v>22513.009999999995</v>
      </c>
      <c r="O32" s="1">
        <f t="shared" si="0"/>
        <v>228906.91999999998</v>
      </c>
    </row>
    <row r="33" spans="1:15" s="24" customFormat="1" x14ac:dyDescent="0.25">
      <c r="A33" s="2" t="s">
        <v>25</v>
      </c>
      <c r="B33" s="2"/>
      <c r="C33" s="38">
        <f>SUM(C30:C32)</f>
        <v>22727.58</v>
      </c>
      <c r="D33" s="38">
        <f t="shared" ref="D33:O33" si="3">SUM(D30:D32)</f>
        <v>32181.420000000002</v>
      </c>
      <c r="E33" s="38">
        <f t="shared" si="3"/>
        <v>7148.77</v>
      </c>
      <c r="F33" s="38">
        <f t="shared" si="3"/>
        <v>53251.229999999996</v>
      </c>
      <c r="G33" s="38">
        <f t="shared" si="3"/>
        <v>29246.780000000002</v>
      </c>
      <c r="H33" s="38">
        <f t="shared" si="3"/>
        <v>14018.62</v>
      </c>
      <c r="I33" s="38">
        <f t="shared" si="3"/>
        <v>15768.420000000002</v>
      </c>
      <c r="J33" s="38">
        <f t="shared" si="3"/>
        <v>37354.58</v>
      </c>
      <c r="K33" s="38">
        <f t="shared" si="3"/>
        <v>14199.05</v>
      </c>
      <c r="L33" s="38">
        <f t="shared" si="3"/>
        <v>15828.640000000001</v>
      </c>
      <c r="M33" s="38">
        <f t="shared" si="3"/>
        <v>17572.669999999998</v>
      </c>
      <c r="N33" s="38">
        <f t="shared" si="3"/>
        <v>22513.009999999995</v>
      </c>
      <c r="O33" s="38">
        <f t="shared" si="3"/>
        <v>281810.76999999996</v>
      </c>
    </row>
    <row r="34" spans="1:15" s="32" customFormat="1" x14ac:dyDescent="0.25">
      <c r="A34" s="45" t="s">
        <v>2</v>
      </c>
      <c r="B34" s="71" t="s">
        <v>101</v>
      </c>
      <c r="C34" s="34"/>
      <c r="D34" s="40">
        <v>1725.58</v>
      </c>
      <c r="E34" s="40"/>
      <c r="F34" s="40"/>
      <c r="G34" s="41"/>
      <c r="H34" s="41"/>
      <c r="I34" s="44"/>
      <c r="J34" s="41"/>
      <c r="K34" s="41"/>
      <c r="L34" s="41"/>
      <c r="M34" s="41"/>
      <c r="N34" s="41"/>
      <c r="O34" s="49">
        <f t="shared" si="0"/>
        <v>1725.58</v>
      </c>
    </row>
    <row r="35" spans="1:15" s="32" customFormat="1" x14ac:dyDescent="0.25">
      <c r="A35" s="48"/>
      <c r="B35" s="48" t="s">
        <v>8</v>
      </c>
      <c r="C35" s="34"/>
      <c r="D35" s="40">
        <v>405.84</v>
      </c>
      <c r="E35" s="40"/>
      <c r="F35" s="40"/>
      <c r="G35" s="41"/>
      <c r="H35" s="41"/>
      <c r="I35" s="44"/>
      <c r="J35" s="41"/>
      <c r="K35" s="41"/>
      <c r="L35" s="41"/>
      <c r="M35" s="41"/>
      <c r="N35" s="41"/>
      <c r="O35" s="1">
        <f t="shared" si="0"/>
        <v>405.84</v>
      </c>
    </row>
    <row r="36" spans="1:15" s="32" customFormat="1" x14ac:dyDescent="0.25">
      <c r="A36" s="48"/>
      <c r="B36" s="48" t="s">
        <v>113</v>
      </c>
      <c r="C36" s="34"/>
      <c r="D36" s="40"/>
      <c r="E36" s="40"/>
      <c r="F36" s="40"/>
      <c r="G36" s="41">
        <v>9422.18</v>
      </c>
      <c r="H36" s="41"/>
      <c r="I36" s="44">
        <v>19912.599999999999</v>
      </c>
      <c r="J36" s="41"/>
      <c r="K36" s="41">
        <v>18351.36</v>
      </c>
      <c r="L36" s="41">
        <v>1396.9</v>
      </c>
      <c r="M36" s="41">
        <v>17327.48</v>
      </c>
      <c r="N36" s="41">
        <v>20511.73</v>
      </c>
      <c r="O36" s="1">
        <f t="shared" si="0"/>
        <v>86922.25</v>
      </c>
    </row>
    <row r="37" spans="1:15" s="32" customFormat="1" x14ac:dyDescent="0.25">
      <c r="A37" s="48"/>
      <c r="B37" s="48" t="s">
        <v>118</v>
      </c>
      <c r="C37" s="34"/>
      <c r="D37" s="40"/>
      <c r="E37" s="40"/>
      <c r="F37" s="40"/>
      <c r="G37" s="41"/>
      <c r="H37" s="41"/>
      <c r="I37" s="44"/>
      <c r="J37" s="41">
        <v>3162.2</v>
      </c>
      <c r="K37" s="41">
        <v>4568.3600000000006</v>
      </c>
      <c r="L37" s="41"/>
      <c r="M37" s="41">
        <v>5005.12</v>
      </c>
      <c r="N37" s="41">
        <v>3080.7</v>
      </c>
      <c r="O37" s="1">
        <f t="shared" si="0"/>
        <v>15816.380000000001</v>
      </c>
    </row>
    <row r="38" spans="1:15" s="32" customFormat="1" x14ac:dyDescent="0.25">
      <c r="A38" s="48"/>
      <c r="B38" s="48" t="s">
        <v>122</v>
      </c>
      <c r="C38" s="34"/>
      <c r="D38" s="40"/>
      <c r="E38" s="40"/>
      <c r="F38" s="40"/>
      <c r="G38" s="41"/>
      <c r="H38" s="41"/>
      <c r="I38" s="44"/>
      <c r="J38" s="41"/>
      <c r="K38" s="41">
        <v>11232.28</v>
      </c>
      <c r="L38" s="41"/>
      <c r="M38" s="41"/>
      <c r="N38" s="41"/>
      <c r="O38" s="1">
        <f t="shared" si="0"/>
        <v>11232.28</v>
      </c>
    </row>
    <row r="39" spans="1:15" s="32" customFormat="1" x14ac:dyDescent="0.25">
      <c r="A39" s="48"/>
      <c r="B39" s="48" t="s">
        <v>127</v>
      </c>
      <c r="C39" s="34"/>
      <c r="D39" s="40"/>
      <c r="E39" s="40"/>
      <c r="F39" s="40"/>
      <c r="G39" s="41"/>
      <c r="H39" s="41"/>
      <c r="I39" s="44"/>
      <c r="J39" s="41"/>
      <c r="K39" s="41"/>
      <c r="L39" s="41">
        <v>5506.01</v>
      </c>
      <c r="M39" s="41"/>
      <c r="N39" s="41"/>
      <c r="O39" s="1">
        <f t="shared" si="0"/>
        <v>5506.01</v>
      </c>
    </row>
    <row r="40" spans="1:15" s="32" customFormat="1" x14ac:dyDescent="0.25">
      <c r="A40" s="48"/>
      <c r="B40" s="51" t="s">
        <v>76</v>
      </c>
      <c r="C40" s="34">
        <v>6971.25</v>
      </c>
      <c r="D40" s="40"/>
      <c r="E40" s="40"/>
      <c r="F40" s="40"/>
      <c r="G40" s="52"/>
      <c r="H40" s="52"/>
      <c r="I40" s="44"/>
      <c r="J40" s="41"/>
      <c r="K40" s="41"/>
      <c r="L40" s="41"/>
      <c r="M40" s="41"/>
      <c r="N40" s="41"/>
      <c r="O40" s="1">
        <f t="shared" si="0"/>
        <v>6971.25</v>
      </c>
    </row>
    <row r="41" spans="1:15" s="32" customFormat="1" x14ac:dyDescent="0.25">
      <c r="A41" s="48"/>
      <c r="B41" s="48" t="s">
        <v>129</v>
      </c>
      <c r="C41" s="34"/>
      <c r="D41" s="40"/>
      <c r="E41" s="40"/>
      <c r="F41" s="40"/>
      <c r="G41" s="52"/>
      <c r="H41" s="52"/>
      <c r="I41" s="44"/>
      <c r="J41" s="41"/>
      <c r="K41" s="41"/>
      <c r="L41" s="41"/>
      <c r="M41" s="41">
        <v>1915.5</v>
      </c>
      <c r="N41" s="41"/>
      <c r="O41" s="1">
        <f t="shared" si="0"/>
        <v>1915.5</v>
      </c>
    </row>
    <row r="42" spans="1:15" s="32" customFormat="1" x14ac:dyDescent="0.25">
      <c r="A42" s="48"/>
      <c r="B42" s="51" t="s">
        <v>123</v>
      </c>
      <c r="C42" s="34"/>
      <c r="D42" s="40"/>
      <c r="E42" s="40"/>
      <c r="F42" s="40"/>
      <c r="G42" s="52"/>
      <c r="H42" s="52"/>
      <c r="I42" s="44"/>
      <c r="J42" s="41"/>
      <c r="K42" s="41">
        <v>8600.4800000000014</v>
      </c>
      <c r="L42" s="41">
        <v>2285.19</v>
      </c>
      <c r="M42" s="41">
        <v>5998.42</v>
      </c>
      <c r="N42" s="41">
        <v>2117.0700000000002</v>
      </c>
      <c r="O42" s="1">
        <f t="shared" si="0"/>
        <v>19001.160000000003</v>
      </c>
    </row>
    <row r="43" spans="1:15" s="32" customFormat="1" x14ac:dyDescent="0.25">
      <c r="A43" s="48"/>
      <c r="B43" s="71" t="s">
        <v>85</v>
      </c>
      <c r="C43" s="34"/>
      <c r="D43" s="40">
        <v>37090.36</v>
      </c>
      <c r="E43" s="40"/>
      <c r="F43" s="40">
        <v>36491.64</v>
      </c>
      <c r="G43" s="41">
        <v>59172.88</v>
      </c>
      <c r="H43" s="52"/>
      <c r="I43" s="44">
        <v>31817.94</v>
      </c>
      <c r="J43" s="41">
        <v>37442.050000000003</v>
      </c>
      <c r="K43" s="41">
        <v>19736.82</v>
      </c>
      <c r="L43" s="41"/>
      <c r="M43" s="41"/>
      <c r="N43" s="41"/>
      <c r="O43" s="1">
        <f t="shared" si="0"/>
        <v>221751.69</v>
      </c>
    </row>
    <row r="44" spans="1:15" s="32" customFormat="1" x14ac:dyDescent="0.25">
      <c r="A44" s="48"/>
      <c r="B44" s="48" t="s">
        <v>95</v>
      </c>
      <c r="C44" s="34">
        <v>4176.97</v>
      </c>
      <c r="D44" s="40">
        <v>7776.02</v>
      </c>
      <c r="E44" s="40">
        <v>5585.07</v>
      </c>
      <c r="F44" s="40">
        <v>26961.55</v>
      </c>
      <c r="G44" s="41">
        <v>19869.990000000002</v>
      </c>
      <c r="H44" s="41">
        <v>18004.669999999998</v>
      </c>
      <c r="I44" s="44">
        <v>11523.51</v>
      </c>
      <c r="J44" s="41">
        <v>6327.12</v>
      </c>
      <c r="K44" s="41"/>
      <c r="L44" s="41"/>
      <c r="M44" s="41"/>
      <c r="N44" s="41">
        <v>3332.96</v>
      </c>
      <c r="O44" s="1">
        <f t="shared" si="0"/>
        <v>103557.86</v>
      </c>
    </row>
    <row r="45" spans="1:15" s="32" customFormat="1" x14ac:dyDescent="0.25">
      <c r="A45" s="48"/>
      <c r="B45" s="48" t="s">
        <v>119</v>
      </c>
      <c r="C45" s="34"/>
      <c r="D45" s="40"/>
      <c r="E45" s="40"/>
      <c r="F45" s="40"/>
      <c r="G45" s="41"/>
      <c r="H45" s="41"/>
      <c r="I45" s="44"/>
      <c r="J45" s="41">
        <v>20971.12</v>
      </c>
      <c r="K45" s="41">
        <v>21611.57</v>
      </c>
      <c r="L45" s="41">
        <v>3078</v>
      </c>
      <c r="M45" s="41"/>
      <c r="N45" s="41"/>
      <c r="O45" s="1">
        <f t="shared" si="0"/>
        <v>45660.69</v>
      </c>
    </row>
    <row r="46" spans="1:15" s="24" customFormat="1" x14ac:dyDescent="0.25">
      <c r="A46" s="2" t="s">
        <v>26</v>
      </c>
      <c r="B46" s="2"/>
      <c r="C46" s="28">
        <f t="shared" ref="C46:O46" si="4">SUM(C34:C45)</f>
        <v>11148.220000000001</v>
      </c>
      <c r="D46" s="28">
        <f t="shared" si="4"/>
        <v>46997.8</v>
      </c>
      <c r="E46" s="28">
        <f t="shared" si="4"/>
        <v>5585.07</v>
      </c>
      <c r="F46" s="28">
        <f t="shared" si="4"/>
        <v>63453.19</v>
      </c>
      <c r="G46" s="28">
        <f t="shared" si="4"/>
        <v>88465.05</v>
      </c>
      <c r="H46" s="28">
        <f t="shared" si="4"/>
        <v>18004.669999999998</v>
      </c>
      <c r="I46" s="28">
        <f t="shared" si="4"/>
        <v>63254.049999999996</v>
      </c>
      <c r="J46" s="28">
        <f t="shared" si="4"/>
        <v>67902.490000000005</v>
      </c>
      <c r="K46" s="28">
        <f t="shared" si="4"/>
        <v>84100.87</v>
      </c>
      <c r="L46" s="28">
        <f t="shared" si="4"/>
        <v>12266.1</v>
      </c>
      <c r="M46" s="28">
        <f t="shared" si="4"/>
        <v>30246.519999999997</v>
      </c>
      <c r="N46" s="28">
        <f t="shared" si="4"/>
        <v>29042.46</v>
      </c>
      <c r="O46" s="28">
        <f t="shared" si="4"/>
        <v>520466.49</v>
      </c>
    </row>
    <row r="47" spans="1:15" s="24" customFormat="1" x14ac:dyDescent="0.25">
      <c r="A47" s="48" t="s">
        <v>5</v>
      </c>
      <c r="B47" s="36" t="s">
        <v>74</v>
      </c>
      <c r="C47" s="40"/>
      <c r="D47" s="40"/>
      <c r="E47" s="40"/>
      <c r="F47" s="40">
        <v>744.2</v>
      </c>
      <c r="G47" s="40">
        <v>1077.42</v>
      </c>
      <c r="H47" s="40">
        <v>587.52</v>
      </c>
      <c r="I47" s="40">
        <v>2702.71</v>
      </c>
      <c r="J47" s="40"/>
      <c r="K47" s="40"/>
      <c r="L47" s="40"/>
      <c r="M47" s="40"/>
      <c r="N47" s="40"/>
      <c r="O47" s="49">
        <f t="shared" si="0"/>
        <v>5111.8500000000004</v>
      </c>
    </row>
    <row r="48" spans="1:15" s="24" customFormat="1" x14ac:dyDescent="0.25">
      <c r="A48" s="48"/>
      <c r="B48" s="36" t="s">
        <v>116</v>
      </c>
      <c r="C48" s="40"/>
      <c r="D48" s="40"/>
      <c r="E48" s="40"/>
      <c r="F48" s="40"/>
      <c r="G48" s="40"/>
      <c r="H48" s="40"/>
      <c r="I48" s="40">
        <v>483</v>
      </c>
      <c r="J48" s="40">
        <v>81.97</v>
      </c>
      <c r="K48" s="40"/>
      <c r="L48" s="40"/>
      <c r="M48" s="40"/>
      <c r="N48" s="40">
        <v>-1299.48</v>
      </c>
      <c r="O48" s="49">
        <f t="shared" si="0"/>
        <v>-734.51</v>
      </c>
    </row>
    <row r="49" spans="1:15" s="32" customFormat="1" x14ac:dyDescent="0.25">
      <c r="B49" s="61" t="s">
        <v>82</v>
      </c>
      <c r="C49" s="40">
        <v>2404.38</v>
      </c>
      <c r="D49" s="40">
        <v>24024.63</v>
      </c>
      <c r="E49" s="40">
        <v>30368.17</v>
      </c>
      <c r="F49" s="40">
        <v>20587.34</v>
      </c>
      <c r="G49" s="40">
        <v>16916.189999999999</v>
      </c>
      <c r="H49" s="40">
        <v>5910.78</v>
      </c>
      <c r="I49" s="40">
        <v>3883.25</v>
      </c>
      <c r="J49" s="40"/>
      <c r="K49" s="40"/>
      <c r="L49" s="40">
        <v>9100.76</v>
      </c>
      <c r="M49" s="40">
        <v>10334.75</v>
      </c>
      <c r="N49" s="40">
        <v>4770.2700000000004</v>
      </c>
      <c r="O49" s="49">
        <f t="shared" si="0"/>
        <v>128300.52</v>
      </c>
    </row>
    <row r="50" spans="1:15" s="32" customFormat="1" x14ac:dyDescent="0.25">
      <c r="B50" s="61" t="s">
        <v>130</v>
      </c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>
        <v>3887.91</v>
      </c>
      <c r="O50" s="49">
        <f t="shared" si="0"/>
        <v>3887.91</v>
      </c>
    </row>
    <row r="51" spans="1:15" s="32" customFormat="1" x14ac:dyDescent="0.25">
      <c r="B51" s="51" t="s">
        <v>7</v>
      </c>
      <c r="C51" s="34">
        <v>995.28</v>
      </c>
      <c r="D51" s="40">
        <v>10577.63</v>
      </c>
      <c r="E51" s="40">
        <v>6423.91</v>
      </c>
      <c r="F51" s="40"/>
      <c r="G51" s="40">
        <v>2107.6</v>
      </c>
      <c r="H51" s="40">
        <v>1549.3</v>
      </c>
      <c r="I51" s="44">
        <v>5940</v>
      </c>
      <c r="J51" s="40">
        <v>5682.83</v>
      </c>
      <c r="K51" s="40">
        <v>4603.97</v>
      </c>
      <c r="L51" s="40">
        <v>25660.9</v>
      </c>
      <c r="M51" s="40"/>
      <c r="N51" s="40"/>
      <c r="O51" s="1">
        <f t="shared" si="0"/>
        <v>63541.42</v>
      </c>
    </row>
    <row r="52" spans="1:15" s="32" customFormat="1" x14ac:dyDescent="0.25">
      <c r="A52" s="48"/>
      <c r="B52" s="51" t="s">
        <v>86</v>
      </c>
      <c r="C52" s="34">
        <v>2361.06</v>
      </c>
      <c r="D52" s="34"/>
      <c r="E52" s="34">
        <v>3506.71</v>
      </c>
      <c r="F52" s="40"/>
      <c r="G52" s="43"/>
      <c r="H52" s="44"/>
      <c r="I52" s="44">
        <v>6810.3</v>
      </c>
      <c r="J52" s="44">
        <v>404.99</v>
      </c>
      <c r="K52" s="44">
        <v>9029.2699999999986</v>
      </c>
      <c r="L52" s="44"/>
      <c r="M52" s="44"/>
      <c r="N52" s="44"/>
      <c r="O52" s="1">
        <f t="shared" si="0"/>
        <v>22112.329999999998</v>
      </c>
    </row>
    <row r="53" spans="1:15" x14ac:dyDescent="0.25">
      <c r="B53" s="51" t="s">
        <v>87</v>
      </c>
      <c r="C53" s="1"/>
      <c r="D53" s="1">
        <v>44194.79</v>
      </c>
      <c r="E53" s="1">
        <v>22202.080000000002</v>
      </c>
      <c r="F53" s="27">
        <v>3442.99</v>
      </c>
      <c r="G53" s="31">
        <v>34891.56</v>
      </c>
      <c r="H53" s="1">
        <v>24904.31</v>
      </c>
      <c r="I53" s="1">
        <v>33943.11</v>
      </c>
      <c r="J53" s="1">
        <v>34609.230000000003</v>
      </c>
      <c r="K53" s="1"/>
      <c r="L53" s="1">
        <v>55016.81</v>
      </c>
      <c r="M53" s="1">
        <v>10706.42</v>
      </c>
      <c r="N53" s="1">
        <v>40995.000000000007</v>
      </c>
      <c r="O53" s="1">
        <f t="shared" si="0"/>
        <v>304906.3</v>
      </c>
    </row>
    <row r="54" spans="1:15" s="48" customFormat="1" x14ac:dyDescent="0.25">
      <c r="B54" s="51" t="s">
        <v>4</v>
      </c>
      <c r="C54" s="1">
        <v>388.78</v>
      </c>
      <c r="D54" s="1"/>
      <c r="E54" s="1">
        <v>2148.37</v>
      </c>
      <c r="F54" s="27"/>
      <c r="G54" s="31">
        <v>2392</v>
      </c>
      <c r="H54" s="1">
        <v>1475.38</v>
      </c>
      <c r="I54" s="1"/>
      <c r="J54" s="1">
        <v>1198.71</v>
      </c>
      <c r="K54" s="1">
        <v>549.42000000000007</v>
      </c>
      <c r="L54" s="1"/>
      <c r="M54" s="1">
        <v>555.33000000000004</v>
      </c>
      <c r="N54" s="1"/>
      <c r="O54" s="1">
        <f t="shared" si="0"/>
        <v>8707.99</v>
      </c>
    </row>
    <row r="55" spans="1:15" s="48" customFormat="1" x14ac:dyDescent="0.25">
      <c r="B55" s="48" t="s">
        <v>92</v>
      </c>
      <c r="C55" s="1">
        <v>605.41</v>
      </c>
      <c r="D55" s="1">
        <v>7294.1</v>
      </c>
      <c r="E55" s="1">
        <v>2459.5500000000002</v>
      </c>
      <c r="F55" s="27">
        <v>3612.31</v>
      </c>
      <c r="G55" s="31"/>
      <c r="H55" s="1">
        <v>3180.81</v>
      </c>
      <c r="I55" s="1">
        <v>5649.73</v>
      </c>
      <c r="J55" s="1"/>
      <c r="K55" s="1"/>
      <c r="L55" s="1">
        <v>5688.64</v>
      </c>
      <c r="M55" s="1"/>
      <c r="N55" s="1"/>
      <c r="O55" s="1">
        <f t="shared" si="0"/>
        <v>28490.55</v>
      </c>
    </row>
    <row r="56" spans="1:15" x14ac:dyDescent="0.25">
      <c r="B56" s="51" t="s">
        <v>9</v>
      </c>
      <c r="C56" s="1"/>
      <c r="D56" s="1">
        <v>1332.3</v>
      </c>
      <c r="E56" s="1">
        <v>9498.73</v>
      </c>
      <c r="G56" s="31">
        <v>5398.98</v>
      </c>
      <c r="H56" s="1"/>
      <c r="J56" s="1"/>
      <c r="K56" s="1">
        <v>5211.92</v>
      </c>
      <c r="L56" s="1">
        <v>952.5</v>
      </c>
      <c r="M56" s="1">
        <v>2301.0100000000002</v>
      </c>
      <c r="N56" s="1">
        <v>1797.93</v>
      </c>
      <c r="O56" s="1">
        <f t="shared" si="0"/>
        <v>26493.370000000003</v>
      </c>
    </row>
    <row r="57" spans="1:15" s="48" customFormat="1" x14ac:dyDescent="0.25">
      <c r="B57" s="51" t="s">
        <v>8</v>
      </c>
      <c r="C57" s="1">
        <v>2334.37</v>
      </c>
      <c r="D57" s="1">
        <v>3645.78</v>
      </c>
      <c r="E57" s="1">
        <v>466.67</v>
      </c>
      <c r="F57" s="27"/>
      <c r="G57" s="31"/>
      <c r="H57" s="1"/>
      <c r="I57" s="1"/>
      <c r="J57" s="1"/>
      <c r="K57" s="1"/>
      <c r="L57" s="1"/>
      <c r="M57" s="1"/>
      <c r="N57" s="1"/>
      <c r="O57" s="1">
        <f t="shared" si="0"/>
        <v>6446.82</v>
      </c>
    </row>
    <row r="58" spans="1:15" s="48" customFormat="1" x14ac:dyDescent="0.25">
      <c r="B58" s="51" t="s">
        <v>6</v>
      </c>
      <c r="C58" s="1">
        <v>5896.36</v>
      </c>
      <c r="D58" s="1">
        <v>3927.91</v>
      </c>
      <c r="E58" s="1">
        <v>17339.400000000001</v>
      </c>
      <c r="F58" s="27">
        <v>6521.51</v>
      </c>
      <c r="G58" s="31"/>
      <c r="H58" s="1">
        <v>2718.01</v>
      </c>
      <c r="I58" s="1"/>
      <c r="J58" s="1"/>
      <c r="K58" s="1">
        <v>25363.11</v>
      </c>
      <c r="L58" s="1">
        <v>26289.16</v>
      </c>
      <c r="M58" s="1">
        <v>12608.98</v>
      </c>
      <c r="N58" s="1">
        <v>6509.8200000000015</v>
      </c>
      <c r="O58" s="1">
        <f t="shared" si="0"/>
        <v>107174.26000000001</v>
      </c>
    </row>
    <row r="59" spans="1:15" s="48" customFormat="1" x14ac:dyDescent="0.25">
      <c r="B59" s="51" t="s">
        <v>10</v>
      </c>
      <c r="C59" s="1">
        <v>2031.93</v>
      </c>
      <c r="D59" s="1"/>
      <c r="E59" s="1"/>
      <c r="F59" s="27"/>
      <c r="G59" s="31"/>
      <c r="H59" s="1"/>
      <c r="I59" s="1"/>
      <c r="J59" s="1"/>
      <c r="K59" s="1"/>
      <c r="L59" s="1"/>
      <c r="M59" s="1"/>
      <c r="N59" s="1"/>
      <c r="O59" s="1">
        <f t="shared" si="0"/>
        <v>2031.93</v>
      </c>
    </row>
    <row r="60" spans="1:15" s="48" customFormat="1" x14ac:dyDescent="0.25">
      <c r="B60" s="48" t="s">
        <v>131</v>
      </c>
      <c r="C60" s="1"/>
      <c r="D60" s="1"/>
      <c r="E60" s="1"/>
      <c r="F60" s="27"/>
      <c r="G60" s="31"/>
      <c r="H60" s="1"/>
      <c r="I60" s="1"/>
      <c r="J60" s="1"/>
      <c r="K60" s="1"/>
      <c r="L60" s="1"/>
      <c r="M60" s="1"/>
      <c r="N60" s="1">
        <v>14235</v>
      </c>
      <c r="O60" s="1">
        <f>SUM(C60:N60)</f>
        <v>14235</v>
      </c>
    </row>
    <row r="61" spans="1:15" s="48" customFormat="1" x14ac:dyDescent="0.25">
      <c r="B61" s="71" t="s">
        <v>108</v>
      </c>
      <c r="C61" s="1"/>
      <c r="D61" s="1"/>
      <c r="E61" s="1">
        <v>20394.29</v>
      </c>
      <c r="F61" s="27">
        <v>2812.43</v>
      </c>
      <c r="G61" s="31">
        <v>19395.03</v>
      </c>
      <c r="H61" s="1">
        <v>5408.05</v>
      </c>
      <c r="I61" s="1">
        <v>8672.09</v>
      </c>
      <c r="J61" s="1">
        <v>3611.93</v>
      </c>
      <c r="K61" s="1">
        <v>14709.230000000003</v>
      </c>
      <c r="L61" s="1">
        <v>14231.03</v>
      </c>
      <c r="M61" s="1">
        <v>6269.36</v>
      </c>
      <c r="N61" s="1">
        <v>2191.4</v>
      </c>
      <c r="O61" s="1">
        <f t="shared" si="0"/>
        <v>97694.84</v>
      </c>
    </row>
    <row r="62" spans="1:15" s="48" customFormat="1" x14ac:dyDescent="0.25">
      <c r="B62" s="48" t="s">
        <v>115</v>
      </c>
      <c r="C62" s="1"/>
      <c r="D62" s="1"/>
      <c r="E62" s="1"/>
      <c r="F62" s="27"/>
      <c r="G62" s="31"/>
      <c r="H62" s="1">
        <v>596.25</v>
      </c>
      <c r="I62" s="1"/>
      <c r="J62" s="1"/>
      <c r="K62" s="1">
        <v>1950.25</v>
      </c>
      <c r="L62" s="1"/>
      <c r="M62" s="1">
        <v>998</v>
      </c>
      <c r="N62" s="1">
        <v>3502.35</v>
      </c>
      <c r="O62" s="1">
        <f t="shared" si="0"/>
        <v>7046.85</v>
      </c>
    </row>
    <row r="63" spans="1:15" s="48" customFormat="1" x14ac:dyDescent="0.25">
      <c r="B63" s="48" t="s">
        <v>114</v>
      </c>
      <c r="C63" s="1"/>
      <c r="D63" s="1"/>
      <c r="E63" s="1"/>
      <c r="F63" s="27"/>
      <c r="G63" s="31">
        <v>4244.97</v>
      </c>
      <c r="H63" s="1">
        <v>498.6</v>
      </c>
      <c r="I63" s="1"/>
      <c r="J63" s="1">
        <v>914.1</v>
      </c>
      <c r="K63" s="1"/>
      <c r="L63" s="1"/>
      <c r="M63" s="1"/>
      <c r="N63" s="1"/>
      <c r="O63" s="1">
        <f t="shared" si="0"/>
        <v>5657.670000000001</v>
      </c>
    </row>
    <row r="64" spans="1:15" s="48" customFormat="1" x14ac:dyDescent="0.25">
      <c r="B64" s="48" t="s">
        <v>124</v>
      </c>
      <c r="C64" s="1"/>
      <c r="D64" s="1"/>
      <c r="E64" s="1"/>
      <c r="F64" s="27"/>
      <c r="G64" s="31"/>
      <c r="H64" s="1"/>
      <c r="I64" s="1"/>
      <c r="J64" s="1"/>
      <c r="K64" s="1">
        <v>450</v>
      </c>
      <c r="L64" s="1"/>
      <c r="M64" s="1"/>
      <c r="N64" s="1"/>
      <c r="O64" s="1">
        <f t="shared" si="0"/>
        <v>450</v>
      </c>
    </row>
    <row r="65" spans="2:15" s="48" customFormat="1" x14ac:dyDescent="0.25">
      <c r="B65" s="51" t="s">
        <v>70</v>
      </c>
      <c r="C65" s="1">
        <v>10391.18</v>
      </c>
      <c r="D65" s="1">
        <v>52.5</v>
      </c>
      <c r="E65" s="1"/>
      <c r="F65" s="27">
        <v>12628.46</v>
      </c>
      <c r="G65" s="31">
        <v>10918.21</v>
      </c>
      <c r="H65" s="1">
        <v>3965.86</v>
      </c>
      <c r="I65" s="1">
        <v>400.62</v>
      </c>
      <c r="J65" s="1"/>
      <c r="K65" s="1"/>
      <c r="L65" s="1"/>
      <c r="M65" s="1">
        <v>3092.61</v>
      </c>
      <c r="N65" s="1">
        <v>3554.8699999999994</v>
      </c>
      <c r="O65" s="1">
        <f>SUM(C65:N65)</f>
        <v>45004.310000000005</v>
      </c>
    </row>
    <row r="66" spans="2:15" s="48" customFormat="1" x14ac:dyDescent="0.25">
      <c r="B66" s="51" t="s">
        <v>3</v>
      </c>
      <c r="C66" s="1">
        <v>3601.14</v>
      </c>
      <c r="D66" s="1">
        <v>9111.0499999999993</v>
      </c>
      <c r="E66" s="1">
        <v>33907.379999999997</v>
      </c>
      <c r="F66" s="27">
        <v>1644.33</v>
      </c>
      <c r="G66" s="31"/>
      <c r="H66" s="1"/>
      <c r="I66" s="1">
        <v>16326.95</v>
      </c>
      <c r="J66" s="1">
        <v>57347.74</v>
      </c>
      <c r="K66" s="1">
        <v>106720.14000000014</v>
      </c>
      <c r="L66" s="1">
        <v>75395.34</v>
      </c>
      <c r="M66" s="1">
        <v>39215.699999999997</v>
      </c>
      <c r="N66" s="1">
        <v>26342.459999999988</v>
      </c>
      <c r="O66" s="1">
        <f t="shared" si="0"/>
        <v>369612.23000000016</v>
      </c>
    </row>
    <row r="67" spans="2:15" x14ac:dyDescent="0.25">
      <c r="B67" s="51" t="s">
        <v>76</v>
      </c>
      <c r="C67" s="1">
        <v>343.31</v>
      </c>
      <c r="D67" s="1">
        <v>1014.31</v>
      </c>
      <c r="E67" s="1"/>
      <c r="F67" s="27">
        <v>2510.9299999999998</v>
      </c>
      <c r="G67" s="31">
        <v>3361.61</v>
      </c>
      <c r="H67" s="1">
        <v>352.6</v>
      </c>
      <c r="I67" s="1">
        <v>469.56</v>
      </c>
      <c r="J67" s="1">
        <v>2510.9299999999998</v>
      </c>
      <c r="K67" s="1"/>
      <c r="L67" s="1">
        <v>1672.68</v>
      </c>
      <c r="M67" s="1"/>
      <c r="O67" s="1">
        <f t="shared" si="0"/>
        <v>12235.93</v>
      </c>
    </row>
    <row r="68" spans="2:15" x14ac:dyDescent="0.25">
      <c r="B68" s="57" t="s">
        <v>81</v>
      </c>
      <c r="C68" s="1">
        <v>2970</v>
      </c>
      <c r="D68" s="1"/>
      <c r="E68" s="1"/>
      <c r="G68" s="31"/>
      <c r="H68" s="1"/>
      <c r="J68" s="1"/>
      <c r="K68" s="1"/>
      <c r="L68" s="1"/>
      <c r="M68" s="1"/>
      <c r="O68" s="1">
        <f t="shared" si="0"/>
        <v>2970</v>
      </c>
    </row>
    <row r="69" spans="2:15" s="48" customFormat="1" x14ac:dyDescent="0.25">
      <c r="B69" s="48" t="s">
        <v>120</v>
      </c>
      <c r="C69" s="1"/>
      <c r="D69" s="1"/>
      <c r="E69" s="1"/>
      <c r="F69" s="27"/>
      <c r="G69" s="31"/>
      <c r="H69" s="1"/>
      <c r="I69" s="1"/>
      <c r="J69" s="1">
        <v>787.99</v>
      </c>
      <c r="K69" s="1">
        <v>1225.26</v>
      </c>
      <c r="L69" s="1">
        <v>2391.8200000000002</v>
      </c>
      <c r="M69" s="1"/>
      <c r="N69" s="1"/>
      <c r="O69" s="1">
        <f t="shared" si="0"/>
        <v>4405.07</v>
      </c>
    </row>
    <row r="70" spans="2:15" x14ac:dyDescent="0.25">
      <c r="B70" s="48" t="s">
        <v>102</v>
      </c>
      <c r="C70" s="1"/>
      <c r="D70" s="1">
        <v>2529</v>
      </c>
      <c r="E70" s="1"/>
      <c r="G70" s="31"/>
      <c r="H70" s="1"/>
      <c r="J70" s="1">
        <v>16975.5</v>
      </c>
      <c r="K70" s="1">
        <v>2505.5</v>
      </c>
      <c r="L70" s="1">
        <v>1932</v>
      </c>
      <c r="M70" s="1">
        <v>1124</v>
      </c>
      <c r="N70" s="1"/>
      <c r="O70" s="1">
        <f t="shared" si="0"/>
        <v>25066</v>
      </c>
    </row>
    <row r="71" spans="2:15" s="48" customFormat="1" x14ac:dyDescent="0.25">
      <c r="B71" s="48" t="s">
        <v>117</v>
      </c>
      <c r="C71" s="1"/>
      <c r="D71" s="1"/>
      <c r="E71" s="1"/>
      <c r="F71" s="27"/>
      <c r="G71" s="31"/>
      <c r="H71" s="1"/>
      <c r="I71" s="1">
        <v>729.87</v>
      </c>
      <c r="J71" s="1"/>
      <c r="K71" s="1"/>
      <c r="L71" s="1"/>
      <c r="M71" s="1"/>
      <c r="N71" s="1"/>
      <c r="O71" s="1">
        <f t="shared" si="0"/>
        <v>729.87</v>
      </c>
    </row>
    <row r="72" spans="2:15" s="48" customFormat="1" x14ac:dyDescent="0.25">
      <c r="B72" s="48" t="s">
        <v>132</v>
      </c>
      <c r="C72" s="1"/>
      <c r="D72" s="1"/>
      <c r="E72" s="1"/>
      <c r="F72" s="27"/>
      <c r="G72" s="31"/>
      <c r="H72" s="1"/>
      <c r="I72" s="1"/>
      <c r="J72" s="1"/>
      <c r="K72" s="1"/>
      <c r="L72" s="1"/>
      <c r="M72" s="1"/>
      <c r="N72" s="1">
        <v>4757.25</v>
      </c>
      <c r="O72" s="1">
        <f t="shared" si="0"/>
        <v>4757.25</v>
      </c>
    </row>
    <row r="73" spans="2:15" s="48" customFormat="1" x14ac:dyDescent="0.25">
      <c r="B73" s="48" t="s">
        <v>77</v>
      </c>
      <c r="C73" s="1">
        <v>2402.65</v>
      </c>
      <c r="D73" s="1">
        <v>3136.81</v>
      </c>
      <c r="E73" s="1"/>
      <c r="F73" s="27"/>
      <c r="G73" s="31"/>
      <c r="H73" s="1"/>
      <c r="I73" s="1"/>
      <c r="J73" s="1"/>
      <c r="K73" s="1"/>
      <c r="L73" s="1"/>
      <c r="M73" s="1"/>
      <c r="N73" s="1"/>
      <c r="O73" s="1">
        <f t="shared" si="0"/>
        <v>5539.46</v>
      </c>
    </row>
    <row r="74" spans="2:15" s="48" customFormat="1" x14ac:dyDescent="0.25">
      <c r="B74" s="72" t="s">
        <v>18</v>
      </c>
      <c r="C74" s="1"/>
      <c r="D74" s="1"/>
      <c r="E74" s="1">
        <v>10659</v>
      </c>
      <c r="F74" s="27"/>
      <c r="G74" s="31">
        <v>10659</v>
      </c>
      <c r="H74" s="1">
        <v>969</v>
      </c>
      <c r="I74" s="1"/>
      <c r="J74" s="1"/>
      <c r="K74" s="1"/>
      <c r="L74" s="1"/>
      <c r="M74" s="1">
        <v>1938</v>
      </c>
      <c r="N74" s="1"/>
      <c r="O74" s="1">
        <f t="shared" si="0"/>
        <v>24225</v>
      </c>
    </row>
    <row r="75" spans="2:15" s="48" customFormat="1" x14ac:dyDescent="0.25">
      <c r="B75" s="65" t="s">
        <v>68</v>
      </c>
      <c r="C75" s="1"/>
      <c r="D75" s="1">
        <v>31660.959999999999</v>
      </c>
      <c r="E75" s="1">
        <v>7434.17</v>
      </c>
      <c r="F75" s="27"/>
      <c r="G75" s="31"/>
      <c r="H75" s="1"/>
      <c r="I75" s="1"/>
      <c r="J75" s="1">
        <v>701.8</v>
      </c>
      <c r="K75" s="1">
        <v>699.12</v>
      </c>
      <c r="L75" s="1">
        <v>3515.09</v>
      </c>
      <c r="M75" s="1"/>
      <c r="N75" s="1">
        <v>1485.6</v>
      </c>
      <c r="O75" s="1">
        <f t="shared" si="0"/>
        <v>45496.74</v>
      </c>
    </row>
    <row r="76" spans="2:15" s="48" customFormat="1" x14ac:dyDescent="0.25">
      <c r="B76" s="48" t="s">
        <v>125</v>
      </c>
      <c r="C76" s="1"/>
      <c r="D76" s="1"/>
      <c r="E76" s="1"/>
      <c r="F76" s="27"/>
      <c r="G76" s="31"/>
      <c r="H76" s="1"/>
      <c r="I76" s="1"/>
      <c r="J76" s="1"/>
      <c r="K76" s="1">
        <v>10077.790000000001</v>
      </c>
      <c r="L76" s="1">
        <v>6933.38</v>
      </c>
      <c r="M76" s="1">
        <v>1910.31</v>
      </c>
      <c r="N76" s="1">
        <v>504.84</v>
      </c>
      <c r="O76" s="1">
        <f t="shared" si="0"/>
        <v>19426.320000000003</v>
      </c>
    </row>
    <row r="77" spans="2:15" s="48" customFormat="1" x14ac:dyDescent="0.25">
      <c r="B77" s="48" t="s">
        <v>121</v>
      </c>
      <c r="C77" s="1"/>
      <c r="D77" s="1"/>
      <c r="E77" s="1"/>
      <c r="F77" s="27"/>
      <c r="G77" s="31"/>
      <c r="H77" s="1"/>
      <c r="I77" s="1"/>
      <c r="J77" s="1">
        <v>888.75</v>
      </c>
      <c r="K77" s="1">
        <v>2205</v>
      </c>
      <c r="L77" s="1"/>
      <c r="M77" s="1"/>
      <c r="N77" s="1">
        <v>472.5</v>
      </c>
      <c r="O77" s="1">
        <f t="shared" si="0"/>
        <v>3566.25</v>
      </c>
    </row>
    <row r="78" spans="2:15" s="48" customFormat="1" x14ac:dyDescent="0.25">
      <c r="B78" s="65" t="s">
        <v>109</v>
      </c>
      <c r="C78" s="1"/>
      <c r="D78" s="1"/>
      <c r="E78" s="1">
        <v>17563.53</v>
      </c>
      <c r="F78" s="27"/>
      <c r="G78" s="31"/>
      <c r="H78" s="1">
        <v>10126.93</v>
      </c>
      <c r="I78" s="1">
        <v>14614.63</v>
      </c>
      <c r="J78" s="1">
        <v>1441.15</v>
      </c>
      <c r="K78" s="1">
        <v>7455.97</v>
      </c>
      <c r="L78" s="1">
        <v>7295.84</v>
      </c>
      <c r="M78" s="1">
        <v>6980.61</v>
      </c>
      <c r="N78" s="1">
        <v>4406.04</v>
      </c>
      <c r="O78" s="1">
        <f t="shared" si="0"/>
        <v>69884.7</v>
      </c>
    </row>
    <row r="79" spans="2:15" s="48" customFormat="1" x14ac:dyDescent="0.25">
      <c r="B79" s="48" t="s">
        <v>16</v>
      </c>
      <c r="C79" s="1"/>
      <c r="D79" s="1"/>
      <c r="E79" s="1"/>
      <c r="F79" s="27">
        <v>7450.51</v>
      </c>
      <c r="G79" s="31"/>
      <c r="H79" s="1"/>
      <c r="I79" s="1"/>
      <c r="J79" s="1">
        <v>2794.7</v>
      </c>
      <c r="K79" s="1"/>
      <c r="L79" s="1"/>
      <c r="M79" s="1">
        <v>3780</v>
      </c>
      <c r="N79" s="1"/>
      <c r="O79" s="1">
        <f t="shared" si="0"/>
        <v>14025.21</v>
      </c>
    </row>
    <row r="80" spans="2:15" s="48" customFormat="1" x14ac:dyDescent="0.25">
      <c r="B80" s="48" t="s">
        <v>88</v>
      </c>
      <c r="C80" s="1">
        <v>6895.54</v>
      </c>
      <c r="D80" s="1">
        <v>14556.03</v>
      </c>
      <c r="E80" s="1">
        <v>4953.08</v>
      </c>
      <c r="F80" s="27">
        <v>884.43</v>
      </c>
      <c r="G80" s="31">
        <v>130.47999999999999</v>
      </c>
      <c r="H80" s="1">
        <v>228.15</v>
      </c>
      <c r="I80" s="1"/>
      <c r="J80" s="1">
        <v>1862.2</v>
      </c>
      <c r="K80" s="1">
        <v>1364.34</v>
      </c>
      <c r="L80" s="1">
        <v>7830.36</v>
      </c>
      <c r="M80" s="1">
        <v>1229.2</v>
      </c>
      <c r="N80" s="1">
        <v>686.13</v>
      </c>
      <c r="O80" s="1">
        <f t="shared" si="0"/>
        <v>40619.939999999995</v>
      </c>
    </row>
    <row r="81" spans="1:21" s="24" customFormat="1" x14ac:dyDescent="0.25">
      <c r="A81" s="2" t="s">
        <v>27</v>
      </c>
      <c r="B81" s="28"/>
      <c r="C81" s="28">
        <f>SUM(C47:C80)</f>
        <v>43621.39</v>
      </c>
      <c r="D81" s="28">
        <f t="shared" ref="D81:O81" si="5">SUM(D47:D80)</f>
        <v>157057.80000000002</v>
      </c>
      <c r="E81" s="28">
        <f t="shared" si="5"/>
        <v>189325.04</v>
      </c>
      <c r="F81" s="28">
        <f t="shared" si="5"/>
        <v>62839.44</v>
      </c>
      <c r="G81" s="28">
        <f t="shared" si="5"/>
        <v>111493.04999999999</v>
      </c>
      <c r="H81" s="28">
        <f t="shared" si="5"/>
        <v>62471.55</v>
      </c>
      <c r="I81" s="28">
        <f t="shared" si="5"/>
        <v>100625.81999999998</v>
      </c>
      <c r="J81" s="28">
        <f t="shared" si="5"/>
        <v>131814.51999999999</v>
      </c>
      <c r="K81" s="28">
        <f t="shared" si="5"/>
        <v>194120.29000000015</v>
      </c>
      <c r="L81" s="28">
        <f t="shared" si="5"/>
        <v>243906.31</v>
      </c>
      <c r="M81" s="28">
        <f t="shared" si="5"/>
        <v>103044.28</v>
      </c>
      <c r="N81" s="28">
        <f t="shared" si="5"/>
        <v>118799.89</v>
      </c>
      <c r="O81" s="28">
        <f t="shared" si="5"/>
        <v>1519119.3800000001</v>
      </c>
    </row>
    <row r="82" spans="1:21" s="67" customFormat="1" x14ac:dyDescent="0.25">
      <c r="A82" s="36" t="s">
        <v>17</v>
      </c>
      <c r="B82" s="65" t="s">
        <v>79</v>
      </c>
      <c r="C82" s="68">
        <v>4200</v>
      </c>
      <c r="D82" s="68">
        <v>3750</v>
      </c>
      <c r="E82" s="68">
        <v>3000</v>
      </c>
      <c r="F82" s="68">
        <v>4950</v>
      </c>
      <c r="G82" s="68">
        <v>14100</v>
      </c>
      <c r="H82" s="68">
        <v>3900</v>
      </c>
      <c r="I82" s="68"/>
      <c r="J82" s="68">
        <v>18750</v>
      </c>
      <c r="K82" s="68">
        <v>4950</v>
      </c>
      <c r="L82" s="68">
        <v>2850</v>
      </c>
      <c r="M82" s="68">
        <v>450</v>
      </c>
      <c r="N82" s="68"/>
      <c r="O82" s="49">
        <f t="shared" ref="O82:O94" si="6">SUM(C82:N82)</f>
        <v>60900</v>
      </c>
    </row>
    <row r="83" spans="1:21" s="36" customFormat="1" x14ac:dyDescent="0.25">
      <c r="B83" s="65" t="s">
        <v>9</v>
      </c>
      <c r="C83" s="1"/>
      <c r="D83" s="1">
        <v>19747.759999999998</v>
      </c>
      <c r="E83" s="1">
        <v>3334.14</v>
      </c>
      <c r="F83" s="1"/>
      <c r="G83" s="1">
        <v>1171.4100000000001</v>
      </c>
      <c r="H83" s="69"/>
      <c r="I83" s="34"/>
      <c r="J83" s="34"/>
      <c r="K83" s="34">
        <v>9136.0600000000013</v>
      </c>
      <c r="L83" s="44"/>
      <c r="M83" s="44">
        <v>22994.14</v>
      </c>
      <c r="N83" s="44">
        <v>1452.6</v>
      </c>
      <c r="O83" s="1">
        <f t="shared" si="6"/>
        <v>57836.109999999993</v>
      </c>
      <c r="P83" s="44"/>
      <c r="Q83" s="44"/>
      <c r="R83" s="44"/>
      <c r="S83" s="44"/>
      <c r="T83" s="44"/>
      <c r="U83" s="1"/>
    </row>
    <row r="84" spans="1:21" s="36" customFormat="1" x14ac:dyDescent="0.25">
      <c r="B84" s="65" t="s">
        <v>10</v>
      </c>
      <c r="C84" s="1">
        <v>9507.0300000000007</v>
      </c>
      <c r="D84" s="1">
        <v>49060.98</v>
      </c>
      <c r="E84" s="1">
        <v>13821.4</v>
      </c>
      <c r="F84" s="1">
        <v>33086.449999999997</v>
      </c>
      <c r="G84" s="1">
        <v>12187.21</v>
      </c>
      <c r="H84" s="69">
        <v>55939.88</v>
      </c>
      <c r="I84" s="34">
        <v>31862.82</v>
      </c>
      <c r="J84" s="34">
        <v>42072.44</v>
      </c>
      <c r="K84" s="34">
        <v>6853.5299999999988</v>
      </c>
      <c r="L84" s="44">
        <v>38333.699999999997</v>
      </c>
      <c r="M84" s="44">
        <v>9735.2900000000009</v>
      </c>
      <c r="N84" s="44">
        <v>16458.29</v>
      </c>
      <c r="O84" s="1">
        <f t="shared" si="6"/>
        <v>318919.01999999996</v>
      </c>
      <c r="P84" s="44"/>
      <c r="Q84" s="44"/>
      <c r="R84" s="44"/>
      <c r="S84" s="44"/>
      <c r="T84" s="44"/>
      <c r="U84" s="1"/>
    </row>
    <row r="85" spans="1:21" s="36" customFormat="1" x14ac:dyDescent="0.25">
      <c r="B85" s="65" t="s">
        <v>75</v>
      </c>
      <c r="C85" s="1"/>
      <c r="D85" s="1">
        <v>19200.599999999999</v>
      </c>
      <c r="E85" s="1">
        <v>1834.95</v>
      </c>
      <c r="F85" s="1">
        <v>7909.33</v>
      </c>
      <c r="G85" s="1"/>
      <c r="H85" s="69"/>
      <c r="I85" s="34">
        <v>25862.76</v>
      </c>
      <c r="J85" s="34">
        <v>2250</v>
      </c>
      <c r="K85" s="34">
        <v>16139.440000000002</v>
      </c>
      <c r="L85" s="44">
        <v>32713.360000000001</v>
      </c>
      <c r="M85" s="44">
        <v>5807.12</v>
      </c>
      <c r="N85" s="44"/>
      <c r="O85" s="1">
        <f t="shared" si="6"/>
        <v>111717.56</v>
      </c>
      <c r="P85" s="44"/>
      <c r="Q85" s="44"/>
      <c r="R85" s="44"/>
      <c r="S85" s="44"/>
      <c r="T85" s="44"/>
      <c r="U85" s="1"/>
    </row>
    <row r="86" spans="1:21" s="36" customFormat="1" x14ac:dyDescent="0.25">
      <c r="B86" s="65" t="s">
        <v>110</v>
      </c>
      <c r="C86" s="1"/>
      <c r="D86" s="1"/>
      <c r="E86" s="1">
        <v>7200</v>
      </c>
      <c r="F86" s="1"/>
      <c r="G86" s="1"/>
      <c r="H86" s="69"/>
      <c r="I86" s="34"/>
      <c r="J86" s="34"/>
      <c r="K86" s="34"/>
      <c r="L86" s="44"/>
      <c r="M86" s="44"/>
      <c r="N86" s="44"/>
      <c r="O86" s="1">
        <f t="shared" si="6"/>
        <v>7200</v>
      </c>
      <c r="P86" s="44"/>
      <c r="Q86" s="44"/>
      <c r="R86" s="44"/>
      <c r="S86" s="44"/>
      <c r="T86" s="44"/>
      <c r="U86" s="1"/>
    </row>
    <row r="87" spans="1:21" s="36" customFormat="1" x14ac:dyDescent="0.25">
      <c r="B87" s="65" t="s">
        <v>111</v>
      </c>
      <c r="C87" s="1">
        <v>6183.97</v>
      </c>
      <c r="D87" s="1"/>
      <c r="E87" s="1"/>
      <c r="F87" s="1"/>
      <c r="G87" s="1"/>
      <c r="H87" s="69"/>
      <c r="I87" s="34"/>
      <c r="J87" s="34"/>
      <c r="K87" s="34"/>
      <c r="L87" s="44"/>
      <c r="M87" s="44"/>
      <c r="N87" s="44"/>
      <c r="O87" s="1">
        <f t="shared" si="6"/>
        <v>6183.97</v>
      </c>
      <c r="P87" s="44"/>
      <c r="Q87" s="44"/>
      <c r="R87" s="44"/>
      <c r="S87" s="44"/>
      <c r="T87" s="44"/>
      <c r="U87" s="1"/>
    </row>
    <row r="88" spans="1:21" x14ac:dyDescent="0.25">
      <c r="B88" s="65" t="s">
        <v>73</v>
      </c>
      <c r="C88" s="1">
        <v>23798.13</v>
      </c>
      <c r="D88" s="1">
        <v>2938.68</v>
      </c>
      <c r="E88" s="1">
        <v>1248.8399999999999</v>
      </c>
      <c r="F88" s="1">
        <v>522</v>
      </c>
      <c r="H88" s="69"/>
      <c r="J88" s="1"/>
      <c r="K88" s="1"/>
      <c r="L88" s="66"/>
      <c r="M88" s="1"/>
      <c r="N88" s="1"/>
      <c r="O88" s="1">
        <f t="shared" si="6"/>
        <v>28507.65</v>
      </c>
      <c r="P88" s="1"/>
      <c r="Q88" s="1"/>
      <c r="R88" s="1"/>
      <c r="S88" s="1"/>
      <c r="T88" s="1"/>
      <c r="U88" s="1"/>
    </row>
    <row r="89" spans="1:21" s="48" customFormat="1" x14ac:dyDescent="0.25">
      <c r="B89" s="48" t="s">
        <v>93</v>
      </c>
      <c r="C89" s="1">
        <v>2116.8000000000002</v>
      </c>
      <c r="D89" s="1">
        <v>1411.2</v>
      </c>
      <c r="E89" s="1"/>
      <c r="F89" s="1"/>
      <c r="G89" s="1"/>
      <c r="H89" s="69"/>
      <c r="I89" s="1"/>
      <c r="J89" s="1"/>
      <c r="K89" s="1"/>
      <c r="L89" s="66"/>
      <c r="M89" s="1"/>
      <c r="N89" s="1"/>
      <c r="O89" s="1">
        <f t="shared" si="6"/>
        <v>3528</v>
      </c>
      <c r="P89" s="1"/>
      <c r="Q89" s="1"/>
      <c r="R89" s="1"/>
      <c r="S89" s="62"/>
      <c r="T89" s="1"/>
      <c r="U89" s="1"/>
    </row>
    <row r="90" spans="1:21" s="48" customFormat="1" x14ac:dyDescent="0.25">
      <c r="B90" s="48" t="s">
        <v>107</v>
      </c>
      <c r="C90" s="1"/>
      <c r="D90" s="1"/>
      <c r="E90" s="1"/>
      <c r="F90" s="1"/>
      <c r="G90" s="1">
        <v>17556.3</v>
      </c>
      <c r="H90" s="69"/>
      <c r="I90" s="1"/>
      <c r="J90" s="1">
        <v>21139.22</v>
      </c>
      <c r="K90" s="1"/>
      <c r="L90" s="66"/>
      <c r="M90" s="1"/>
      <c r="N90" s="1">
        <v>34754.320000000022</v>
      </c>
      <c r="O90" s="1">
        <f t="shared" si="6"/>
        <v>73449.840000000026</v>
      </c>
      <c r="P90" s="1"/>
      <c r="Q90" s="1"/>
      <c r="R90" s="1"/>
      <c r="S90" s="62"/>
      <c r="T90" s="1"/>
      <c r="U90" s="1"/>
    </row>
    <row r="91" spans="1:21" s="48" customFormat="1" x14ac:dyDescent="0.25">
      <c r="B91" s="65" t="s">
        <v>103</v>
      </c>
      <c r="C91" s="1">
        <v>3311.88</v>
      </c>
      <c r="D91" s="1">
        <v>7178.45</v>
      </c>
      <c r="E91" s="1">
        <v>3515.68</v>
      </c>
      <c r="F91" s="1">
        <v>2494.65</v>
      </c>
      <c r="G91" s="1"/>
      <c r="H91" s="69"/>
      <c r="I91" s="1"/>
      <c r="J91" s="1"/>
      <c r="K91" s="1"/>
      <c r="L91" s="66"/>
      <c r="M91" s="1"/>
      <c r="N91" s="1"/>
      <c r="O91" s="1">
        <f t="shared" si="6"/>
        <v>16500.66</v>
      </c>
      <c r="P91" s="1"/>
      <c r="Q91" s="1"/>
      <c r="R91" s="1"/>
      <c r="S91" s="62"/>
      <c r="T91" s="1"/>
      <c r="U91" s="1"/>
    </row>
    <row r="92" spans="1:21" s="48" customFormat="1" x14ac:dyDescent="0.25">
      <c r="B92" s="65" t="s">
        <v>68</v>
      </c>
      <c r="C92" s="1">
        <v>15854.74</v>
      </c>
      <c r="D92" s="1">
        <v>9285.73</v>
      </c>
      <c r="E92" s="1"/>
      <c r="F92" s="1"/>
      <c r="G92" s="1"/>
      <c r="H92" s="69"/>
      <c r="I92" s="1"/>
      <c r="J92" s="1"/>
      <c r="K92" s="1"/>
      <c r="L92" s="66"/>
      <c r="M92" s="1"/>
      <c r="N92" s="1"/>
      <c r="O92" s="1">
        <f t="shared" si="6"/>
        <v>25140.47</v>
      </c>
      <c r="P92" s="1"/>
      <c r="Q92" s="1"/>
      <c r="R92" s="1"/>
      <c r="S92" s="1"/>
      <c r="T92" s="1"/>
      <c r="U92" s="1"/>
    </row>
    <row r="93" spans="1:21" x14ac:dyDescent="0.25">
      <c r="B93" s="48" t="s">
        <v>78</v>
      </c>
      <c r="C93" s="1">
        <v>1866.38</v>
      </c>
      <c r="D93" s="1"/>
      <c r="E93" s="1"/>
      <c r="F93" s="1"/>
      <c r="H93" s="69"/>
      <c r="J93" s="1"/>
      <c r="K93" s="1"/>
      <c r="L93" s="66"/>
      <c r="M93" s="1"/>
      <c r="N93" s="1"/>
      <c r="O93" s="1">
        <f t="shared" si="6"/>
        <v>1866.38</v>
      </c>
      <c r="P93" s="1"/>
      <c r="Q93" s="1"/>
      <c r="R93" s="1"/>
      <c r="S93" s="1"/>
      <c r="T93" s="1"/>
      <c r="U93" s="1"/>
    </row>
    <row r="94" spans="1:21" s="48" customFormat="1" x14ac:dyDescent="0.25">
      <c r="B94" s="65" t="s">
        <v>16</v>
      </c>
      <c r="C94" s="1">
        <v>62806.02</v>
      </c>
      <c r="D94" s="1"/>
      <c r="E94" s="1">
        <v>54684</v>
      </c>
      <c r="F94" s="1">
        <v>43149.599999999999</v>
      </c>
      <c r="G94" s="1"/>
      <c r="H94" s="69">
        <v>53598</v>
      </c>
      <c r="I94" s="1">
        <v>43599.6</v>
      </c>
      <c r="J94" s="1">
        <v>11597.4</v>
      </c>
      <c r="K94" s="1">
        <v>49212</v>
      </c>
      <c r="L94" s="66">
        <v>34287.599999999999</v>
      </c>
      <c r="M94" s="1">
        <v>46524.06</v>
      </c>
      <c r="N94" s="1">
        <v>9508.86</v>
      </c>
      <c r="O94" s="1">
        <f t="shared" si="6"/>
        <v>408967.13999999996</v>
      </c>
      <c r="P94" s="1"/>
      <c r="Q94" s="1"/>
      <c r="R94" s="1"/>
      <c r="S94" s="1"/>
      <c r="T94" s="1"/>
      <c r="U94" s="1"/>
    </row>
    <row r="95" spans="1:21" s="24" customFormat="1" x14ac:dyDescent="0.25">
      <c r="A95" s="2" t="s">
        <v>28</v>
      </c>
      <c r="B95" s="37"/>
      <c r="C95" s="37">
        <f>SUM(C82:C94)</f>
        <v>129644.95000000001</v>
      </c>
      <c r="D95" s="37">
        <f>SUM(D82:D94)</f>
        <v>112573.39999999998</v>
      </c>
      <c r="E95" s="37">
        <f>SUM(E82:E94)</f>
        <v>88639.010000000009</v>
      </c>
      <c r="F95" s="37">
        <f t="shared" ref="F95:O95" si="7">SUM(F82:F94)</f>
        <v>92112.03</v>
      </c>
      <c r="G95" s="37">
        <f t="shared" si="7"/>
        <v>45014.92</v>
      </c>
      <c r="H95" s="37">
        <f t="shared" si="7"/>
        <v>113437.88</v>
      </c>
      <c r="I95" s="37">
        <f t="shared" si="7"/>
        <v>101325.18</v>
      </c>
      <c r="J95" s="37">
        <f t="shared" si="7"/>
        <v>95809.06</v>
      </c>
      <c r="K95" s="37">
        <f t="shared" si="7"/>
        <v>86291.03</v>
      </c>
      <c r="L95" s="37">
        <f t="shared" si="7"/>
        <v>108184.66</v>
      </c>
      <c r="M95" s="37">
        <f t="shared" si="7"/>
        <v>85510.61</v>
      </c>
      <c r="N95" s="37">
        <f t="shared" si="7"/>
        <v>62174.070000000022</v>
      </c>
      <c r="O95" s="37">
        <f t="shared" si="7"/>
        <v>1120716.7999999998</v>
      </c>
    </row>
    <row r="96" spans="1:21" s="32" customFormat="1" x14ac:dyDescent="0.25">
      <c r="A96" s="45" t="s">
        <v>19</v>
      </c>
      <c r="B96" s="65" t="s">
        <v>7</v>
      </c>
      <c r="C96" s="34">
        <v>3096</v>
      </c>
      <c r="D96" s="54">
        <v>270</v>
      </c>
      <c r="E96" s="54"/>
      <c r="F96" s="54"/>
      <c r="G96" s="53"/>
      <c r="H96" s="53"/>
      <c r="I96" s="34"/>
      <c r="J96" s="53"/>
      <c r="K96" s="53"/>
      <c r="L96" s="53"/>
      <c r="M96" s="53"/>
      <c r="N96" s="53"/>
      <c r="O96" s="49">
        <f t="shared" ref="O96:O104" si="8">SUM(C96:N96)</f>
        <v>3366</v>
      </c>
    </row>
    <row r="97" spans="1:15" s="32" customFormat="1" x14ac:dyDescent="0.25">
      <c r="A97" s="48"/>
      <c r="B97" s="65" t="s">
        <v>10</v>
      </c>
      <c r="C97" s="34"/>
      <c r="D97" s="54">
        <v>1639.12</v>
      </c>
      <c r="E97" s="54"/>
      <c r="F97" s="56"/>
      <c r="G97" s="53"/>
      <c r="H97" s="53">
        <v>10628.7</v>
      </c>
      <c r="I97" s="34">
        <v>1767.9</v>
      </c>
      <c r="J97" s="53"/>
      <c r="K97" s="53">
        <v>613.87</v>
      </c>
      <c r="L97" s="53">
        <v>9076.42</v>
      </c>
      <c r="M97" s="53">
        <v>3016.92</v>
      </c>
      <c r="N97" s="53">
        <v>6013.44</v>
      </c>
      <c r="O97" s="49">
        <f t="shared" si="8"/>
        <v>32756.37</v>
      </c>
    </row>
    <row r="98" spans="1:15" s="32" customFormat="1" x14ac:dyDescent="0.25">
      <c r="A98" s="48"/>
      <c r="B98" s="65" t="s">
        <v>111</v>
      </c>
      <c r="C98" s="34"/>
      <c r="D98" s="54"/>
      <c r="E98" s="54">
        <v>192.78</v>
      </c>
      <c r="F98" s="56">
        <v>1018.03</v>
      </c>
      <c r="G98" s="53"/>
      <c r="H98" s="53"/>
      <c r="I98" s="34"/>
      <c r="J98" s="53"/>
      <c r="K98" s="53"/>
      <c r="L98" s="53"/>
      <c r="M98" s="53"/>
      <c r="N98" s="53"/>
      <c r="O98" s="49">
        <f t="shared" si="8"/>
        <v>1210.81</v>
      </c>
    </row>
    <row r="99" spans="1:15" s="32" customFormat="1" x14ac:dyDescent="0.25">
      <c r="B99" s="65" t="s">
        <v>73</v>
      </c>
      <c r="C99" s="34">
        <v>7882.42</v>
      </c>
      <c r="D99" s="34"/>
      <c r="E99" s="34"/>
      <c r="F99" s="54"/>
      <c r="G99" s="53"/>
      <c r="H99" s="34"/>
      <c r="I99" s="34"/>
      <c r="J99" s="34"/>
      <c r="K99" s="34"/>
      <c r="L99" s="34"/>
      <c r="M99" s="34"/>
      <c r="N99" s="34"/>
      <c r="O99" s="49">
        <f t="shared" si="8"/>
        <v>7882.42</v>
      </c>
    </row>
    <row r="100" spans="1:15" s="32" customFormat="1" x14ac:dyDescent="0.25">
      <c r="B100" s="65" t="s">
        <v>3</v>
      </c>
      <c r="C100" s="34">
        <v>11864.12</v>
      </c>
      <c r="D100" s="34">
        <v>5896.86</v>
      </c>
      <c r="E100" s="34">
        <v>18814.650000000001</v>
      </c>
      <c r="F100" s="54">
        <v>12277.65</v>
      </c>
      <c r="G100" s="53">
        <v>1545</v>
      </c>
      <c r="H100" s="34">
        <v>4920</v>
      </c>
      <c r="I100" s="34">
        <v>10035</v>
      </c>
      <c r="J100" s="34">
        <v>1665</v>
      </c>
      <c r="K100" s="34">
        <v>8835</v>
      </c>
      <c r="L100" s="34">
        <v>4950</v>
      </c>
      <c r="M100" s="34">
        <v>3000</v>
      </c>
      <c r="N100" s="34">
        <v>3315</v>
      </c>
      <c r="O100" s="49">
        <f t="shared" si="8"/>
        <v>87118.28</v>
      </c>
    </row>
    <row r="101" spans="1:15" s="32" customFormat="1" x14ac:dyDescent="0.25">
      <c r="B101" s="65" t="s">
        <v>18</v>
      </c>
      <c r="C101" s="34">
        <v>19481.330000000002</v>
      </c>
      <c r="D101" s="34"/>
      <c r="E101" s="34">
        <v>7267.5</v>
      </c>
      <c r="F101" s="54"/>
      <c r="G101" s="53"/>
      <c r="H101" s="34"/>
      <c r="I101" s="34"/>
      <c r="J101" s="34"/>
      <c r="K101" s="34"/>
      <c r="L101" s="34"/>
      <c r="M101" s="34">
        <v>2090.4</v>
      </c>
      <c r="N101" s="34"/>
      <c r="O101" s="49">
        <f t="shared" si="8"/>
        <v>28839.230000000003</v>
      </c>
    </row>
    <row r="102" spans="1:15" s="32" customFormat="1" x14ac:dyDescent="0.25">
      <c r="B102" s="65" t="s">
        <v>107</v>
      </c>
      <c r="C102" s="34"/>
      <c r="D102" s="34"/>
      <c r="E102" s="34">
        <v>24903.43</v>
      </c>
      <c r="F102" s="54"/>
      <c r="G102" s="53"/>
      <c r="H102" s="34"/>
      <c r="I102" s="34"/>
      <c r="J102" s="34"/>
      <c r="K102" s="34"/>
      <c r="L102" s="34"/>
      <c r="M102" s="34"/>
      <c r="N102" s="34"/>
      <c r="O102" s="49">
        <f t="shared" si="8"/>
        <v>24903.43</v>
      </c>
    </row>
    <row r="103" spans="1:15" s="32" customFormat="1" x14ac:dyDescent="0.25">
      <c r="A103" s="48"/>
      <c r="B103" s="65" t="s">
        <v>80</v>
      </c>
      <c r="C103" s="34">
        <v>3279.85</v>
      </c>
      <c r="D103" s="34">
        <v>2524.29</v>
      </c>
      <c r="E103" s="34">
        <v>2558.64</v>
      </c>
      <c r="F103" s="54">
        <v>5615.25</v>
      </c>
      <c r="G103" s="53">
        <v>3365.71</v>
      </c>
      <c r="H103" s="34">
        <v>3846.53</v>
      </c>
      <c r="I103" s="34">
        <v>5117.26</v>
      </c>
      <c r="J103" s="34">
        <v>3949.57</v>
      </c>
      <c r="K103" s="34">
        <v>5357.670000000001</v>
      </c>
      <c r="L103" s="34">
        <v>1287.9000000000001</v>
      </c>
      <c r="M103" s="34">
        <v>4361.6899999999996</v>
      </c>
      <c r="N103" s="34"/>
      <c r="O103" s="49">
        <f t="shared" si="8"/>
        <v>41264.36</v>
      </c>
    </row>
    <row r="104" spans="1:15" s="32" customFormat="1" x14ac:dyDescent="0.25">
      <c r="A104" s="48"/>
      <c r="B104" s="65" t="s">
        <v>16</v>
      </c>
      <c r="C104" s="34">
        <v>8851.4500000000007</v>
      </c>
      <c r="D104" s="34"/>
      <c r="E104" s="34"/>
      <c r="F104" s="54">
        <v>13099.74</v>
      </c>
      <c r="G104" s="53"/>
      <c r="H104" s="34">
        <v>11015.64</v>
      </c>
      <c r="I104" s="34">
        <v>8336.16</v>
      </c>
      <c r="J104" s="34">
        <v>1488.6</v>
      </c>
      <c r="K104" s="34">
        <v>1488.6</v>
      </c>
      <c r="L104" s="59"/>
      <c r="M104" s="34"/>
      <c r="N104" s="34"/>
      <c r="O104" s="49">
        <f t="shared" si="8"/>
        <v>44280.19</v>
      </c>
    </row>
    <row r="105" spans="1:15" s="24" customFormat="1" x14ac:dyDescent="0.25">
      <c r="A105" s="2" t="s">
        <v>29</v>
      </c>
      <c r="B105" s="37"/>
      <c r="C105" s="28">
        <f t="shared" ref="C105:O105" si="9">SUM(C96:C104)</f>
        <v>54455.17</v>
      </c>
      <c r="D105" s="28">
        <f t="shared" si="9"/>
        <v>10330.27</v>
      </c>
      <c r="E105" s="28">
        <f t="shared" si="9"/>
        <v>53737</v>
      </c>
      <c r="F105" s="28">
        <f t="shared" si="9"/>
        <v>32010.67</v>
      </c>
      <c r="G105" s="28">
        <f t="shared" si="9"/>
        <v>4910.71</v>
      </c>
      <c r="H105" s="28">
        <f t="shared" si="9"/>
        <v>30410.87</v>
      </c>
      <c r="I105" s="28">
        <f t="shared" si="9"/>
        <v>25256.32</v>
      </c>
      <c r="J105" s="28">
        <f t="shared" si="9"/>
        <v>7103.17</v>
      </c>
      <c r="K105" s="28">
        <f t="shared" si="9"/>
        <v>16295.140000000001</v>
      </c>
      <c r="L105" s="28">
        <f t="shared" si="9"/>
        <v>15314.32</v>
      </c>
      <c r="M105" s="28">
        <f t="shared" si="9"/>
        <v>12469.009999999998</v>
      </c>
      <c r="N105" s="28">
        <f t="shared" si="9"/>
        <v>9328.4399999999987</v>
      </c>
      <c r="O105" s="28">
        <f t="shared" si="9"/>
        <v>271621.09000000003</v>
      </c>
    </row>
    <row r="106" spans="1:15" s="24" customFormat="1" x14ac:dyDescent="0.25">
      <c r="A106" s="25" t="s">
        <v>22</v>
      </c>
      <c r="B106" s="29"/>
      <c r="C106" s="29">
        <f t="shared" ref="C106:O106" si="10">C105+C95+C81+C46+C33+C29+C25</f>
        <v>526372.67000000004</v>
      </c>
      <c r="D106" s="29">
        <f t="shared" si="10"/>
        <v>495455.66</v>
      </c>
      <c r="E106" s="29">
        <f t="shared" si="10"/>
        <v>616720.39000000013</v>
      </c>
      <c r="F106" s="29">
        <f t="shared" si="10"/>
        <v>594237.60000000009</v>
      </c>
      <c r="G106" s="29">
        <f t="shared" si="10"/>
        <v>581884.25</v>
      </c>
      <c r="H106" s="29">
        <f t="shared" si="10"/>
        <v>362132.05</v>
      </c>
      <c r="I106" s="29">
        <f t="shared" si="10"/>
        <v>454993.37999999995</v>
      </c>
      <c r="J106" s="29">
        <f t="shared" si="10"/>
        <v>576297.77</v>
      </c>
      <c r="K106" s="29">
        <f t="shared" si="10"/>
        <v>678078.42000000016</v>
      </c>
      <c r="L106" s="29">
        <f t="shared" si="10"/>
        <v>570234.69000000006</v>
      </c>
      <c r="M106" s="29">
        <f t="shared" si="10"/>
        <v>453994.29</v>
      </c>
      <c r="N106" s="29">
        <f t="shared" si="10"/>
        <v>376958.43</v>
      </c>
      <c r="O106" s="29">
        <f t="shared" si="10"/>
        <v>6287359.5999999996</v>
      </c>
    </row>
    <row r="107" spans="1:15" x14ac:dyDescent="0.25">
      <c r="B107" s="65"/>
      <c r="G107" s="31"/>
    </row>
    <row r="108" spans="1:15" x14ac:dyDescent="0.25">
      <c r="B108" s="65"/>
    </row>
    <row r="109" spans="1:15" x14ac:dyDescent="0.25">
      <c r="B109" s="65"/>
    </row>
    <row r="110" spans="1:15" x14ac:dyDescent="0.25">
      <c r="B110" s="65"/>
    </row>
    <row r="111" spans="1:15" x14ac:dyDescent="0.25">
      <c r="B111" s="65"/>
    </row>
    <row r="112" spans="1:15" x14ac:dyDescent="0.25">
      <c r="B112" s="65"/>
    </row>
    <row r="113" spans="2:2" x14ac:dyDescent="0.25">
      <c r="B113" s="65"/>
    </row>
    <row r="114" spans="2:2" x14ac:dyDescent="0.25">
      <c r="B114" s="65"/>
    </row>
    <row r="115" spans="2:2" x14ac:dyDescent="0.25">
      <c r="B115" s="65"/>
    </row>
    <row r="116" spans="2:2" x14ac:dyDescent="0.25">
      <c r="B116" s="65"/>
    </row>
    <row r="117" spans="2:2" x14ac:dyDescent="0.25">
      <c r="B117" s="65"/>
    </row>
    <row r="118" spans="2:2" x14ac:dyDescent="0.25">
      <c r="B118" s="65"/>
    </row>
    <row r="119" spans="2:2" x14ac:dyDescent="0.25">
      <c r="B119" s="65"/>
    </row>
    <row r="120" spans="2:2" x14ac:dyDescent="0.25">
      <c r="B120" s="65"/>
    </row>
    <row r="121" spans="2:2" x14ac:dyDescent="0.25">
      <c r="B121" s="65"/>
    </row>
    <row r="122" spans="2:2" x14ac:dyDescent="0.25">
      <c r="B122" s="65"/>
    </row>
    <row r="123" spans="2:2" x14ac:dyDescent="0.25">
      <c r="B123" s="65"/>
    </row>
    <row r="124" spans="2:2" x14ac:dyDescent="0.25">
      <c r="B124" s="65"/>
    </row>
    <row r="125" spans="2:2" x14ac:dyDescent="0.25">
      <c r="B125" s="65"/>
    </row>
    <row r="126" spans="2:2" x14ac:dyDescent="0.25">
      <c r="B126" s="65"/>
    </row>
    <row r="127" spans="2:2" x14ac:dyDescent="0.25">
      <c r="B127" s="65"/>
    </row>
    <row r="128" spans="2:2" x14ac:dyDescent="0.25">
      <c r="B128" s="65"/>
    </row>
    <row r="129" spans="2:2" x14ac:dyDescent="0.25">
      <c r="B129" s="65"/>
    </row>
    <row r="130" spans="2:2" x14ac:dyDescent="0.25">
      <c r="B130" s="65"/>
    </row>
    <row r="131" spans="2:2" x14ac:dyDescent="0.25">
      <c r="B131" s="65"/>
    </row>
    <row r="132" spans="2:2" x14ac:dyDescent="0.25">
      <c r="B132" s="65"/>
    </row>
    <row r="133" spans="2:2" x14ac:dyDescent="0.25">
      <c r="B133" s="65"/>
    </row>
    <row r="134" spans="2:2" x14ac:dyDescent="0.25">
      <c r="B134" s="65"/>
    </row>
    <row r="135" spans="2:2" x14ac:dyDescent="0.25">
      <c r="B135" s="65"/>
    </row>
    <row r="136" spans="2:2" x14ac:dyDescent="0.25">
      <c r="B136" s="65"/>
    </row>
    <row r="137" spans="2:2" x14ac:dyDescent="0.25">
      <c r="B137" s="65"/>
    </row>
    <row r="138" spans="2:2" x14ac:dyDescent="0.25">
      <c r="B138" s="65"/>
    </row>
    <row r="139" spans="2:2" x14ac:dyDescent="0.25">
      <c r="B139" s="65"/>
    </row>
    <row r="140" spans="2:2" x14ac:dyDescent="0.25">
      <c r="B140" s="65"/>
    </row>
    <row r="141" spans="2:2" x14ac:dyDescent="0.25">
      <c r="B141" s="65"/>
    </row>
    <row r="142" spans="2:2" x14ac:dyDescent="0.25">
      <c r="B142" s="65"/>
    </row>
    <row r="143" spans="2:2" x14ac:dyDescent="0.25">
      <c r="B143" s="65"/>
    </row>
    <row r="144" spans="2:2" x14ac:dyDescent="0.25">
      <c r="B144" s="65"/>
    </row>
    <row r="145" spans="2:2" x14ac:dyDescent="0.25">
      <c r="B145" s="65"/>
    </row>
    <row r="146" spans="2:2" x14ac:dyDescent="0.25">
      <c r="B146" s="65"/>
    </row>
    <row r="147" spans="2:2" x14ac:dyDescent="0.25">
      <c r="B147" s="65"/>
    </row>
    <row r="148" spans="2:2" x14ac:dyDescent="0.25">
      <c r="B148" s="65"/>
    </row>
    <row r="149" spans="2:2" x14ac:dyDescent="0.25">
      <c r="B149" s="65"/>
    </row>
    <row r="150" spans="2:2" x14ac:dyDescent="0.25">
      <c r="B150" s="65"/>
    </row>
    <row r="151" spans="2:2" x14ac:dyDescent="0.25">
      <c r="B151" s="65"/>
    </row>
    <row r="152" spans="2:2" x14ac:dyDescent="0.25">
      <c r="B152" s="65"/>
    </row>
    <row r="153" spans="2:2" x14ac:dyDescent="0.25">
      <c r="B153" s="65"/>
    </row>
    <row r="154" spans="2:2" x14ac:dyDescent="0.25">
      <c r="B154" s="65"/>
    </row>
    <row r="155" spans="2:2" x14ac:dyDescent="0.25">
      <c r="B155" s="65"/>
    </row>
    <row r="156" spans="2:2" x14ac:dyDescent="0.25">
      <c r="B156" s="65"/>
    </row>
    <row r="157" spans="2:2" x14ac:dyDescent="0.25">
      <c r="B157" s="65"/>
    </row>
    <row r="158" spans="2:2" x14ac:dyDescent="0.25">
      <c r="B158" s="65"/>
    </row>
    <row r="159" spans="2:2" x14ac:dyDescent="0.25">
      <c r="B159" s="65"/>
    </row>
    <row r="160" spans="2:2" x14ac:dyDescent="0.25">
      <c r="B160" s="65"/>
    </row>
    <row r="161" spans="2:2" x14ac:dyDescent="0.25">
      <c r="B161" s="65"/>
    </row>
    <row r="162" spans="2:2" x14ac:dyDescent="0.25">
      <c r="B162" s="65"/>
    </row>
    <row r="163" spans="2:2" x14ac:dyDescent="0.25">
      <c r="B163" s="65"/>
    </row>
    <row r="164" spans="2:2" x14ac:dyDescent="0.25">
      <c r="B164" s="65"/>
    </row>
    <row r="165" spans="2:2" x14ac:dyDescent="0.25">
      <c r="B165" s="65"/>
    </row>
    <row r="166" spans="2:2" x14ac:dyDescent="0.25">
      <c r="B166" s="65"/>
    </row>
    <row r="167" spans="2:2" x14ac:dyDescent="0.25">
      <c r="B167" s="65"/>
    </row>
    <row r="168" spans="2:2" x14ac:dyDescent="0.25">
      <c r="B168" s="65"/>
    </row>
    <row r="169" spans="2:2" x14ac:dyDescent="0.25">
      <c r="B169" s="65"/>
    </row>
  </sheetData>
  <mergeCells count="1">
    <mergeCell ref="C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Bank &amp; Agency Spend</vt:lpstr>
      <vt:lpstr>Agency by Supplier </vt:lpstr>
    </vt:vector>
  </TitlesOfParts>
  <Company>RBHT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Woodhouse Anthony</dc:creator>
  <cp:lastModifiedBy>Woodhouse Anthony</cp:lastModifiedBy>
  <dcterms:created xsi:type="dcterms:W3CDTF">2015-06-24T13:44:42Z</dcterms:created>
  <dcterms:modified xsi:type="dcterms:W3CDTF">2021-04-13T10:20:07Z</dcterms:modified>
</cp:coreProperties>
</file>