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Finance\FOI\FOI Publication Scheme\2021-22\"/>
    </mc:Choice>
  </mc:AlternateContent>
  <xr:revisionPtr revIDLastSave="0" documentId="8_{7265BEC1-EE6D-4CBE-94A7-BF9FFE90D47D}" xr6:coauthVersionLast="46" xr6:coauthVersionMax="46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Bank &amp; Agency Spend" sheetId="2" r:id="rId1"/>
    <sheet name="Agency by Supplier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8" i="4" l="1"/>
  <c r="N98" i="4"/>
  <c r="M98" i="4"/>
  <c r="L98" i="4"/>
  <c r="K98" i="4"/>
  <c r="J98" i="4"/>
  <c r="I98" i="4"/>
  <c r="H98" i="4"/>
  <c r="G98" i="4"/>
  <c r="F98" i="4"/>
  <c r="E98" i="4"/>
  <c r="D98" i="4"/>
  <c r="C98" i="4"/>
  <c r="O92" i="4"/>
  <c r="N92" i="4"/>
  <c r="M92" i="4"/>
  <c r="L92" i="4"/>
  <c r="K92" i="4"/>
  <c r="J92" i="4"/>
  <c r="I92" i="4"/>
  <c r="H92" i="4"/>
  <c r="G92" i="4"/>
  <c r="F92" i="4"/>
  <c r="E92" i="4"/>
  <c r="D92" i="4"/>
  <c r="O78" i="4"/>
  <c r="N78" i="4"/>
  <c r="M78" i="4"/>
  <c r="L78" i="4"/>
  <c r="K78" i="4"/>
  <c r="J78" i="4"/>
  <c r="I78" i="4"/>
  <c r="H78" i="4"/>
  <c r="G78" i="4"/>
  <c r="F78" i="4"/>
  <c r="E78" i="4"/>
  <c r="D78" i="4"/>
  <c r="O41" i="4"/>
  <c r="N41" i="4"/>
  <c r="M41" i="4"/>
  <c r="L41" i="4"/>
  <c r="K41" i="4"/>
  <c r="J41" i="4"/>
  <c r="I41" i="4"/>
  <c r="H41" i="4"/>
  <c r="G41" i="4"/>
  <c r="F41" i="4"/>
  <c r="E41" i="4"/>
  <c r="D41" i="4"/>
  <c r="O28" i="4"/>
  <c r="N28" i="4"/>
  <c r="M28" i="4"/>
  <c r="L28" i="4"/>
  <c r="K28" i="4"/>
  <c r="J28" i="4"/>
  <c r="I28" i="4"/>
  <c r="H28" i="4"/>
  <c r="G28" i="4"/>
  <c r="F28" i="4"/>
  <c r="E28" i="4"/>
  <c r="D28" i="4"/>
  <c r="O25" i="4"/>
  <c r="N25" i="4"/>
  <c r="M25" i="4"/>
  <c r="L25" i="4"/>
  <c r="K25" i="4"/>
  <c r="J25" i="4"/>
  <c r="I25" i="4"/>
  <c r="H25" i="4"/>
  <c r="G25" i="4"/>
  <c r="F25" i="4"/>
  <c r="E25" i="4"/>
  <c r="D25" i="4"/>
  <c r="O22" i="4"/>
  <c r="N22" i="4"/>
  <c r="M22" i="4"/>
  <c r="L22" i="4"/>
  <c r="K22" i="4"/>
  <c r="J22" i="4"/>
  <c r="I22" i="4"/>
  <c r="H22" i="4"/>
  <c r="G22" i="4"/>
  <c r="F22" i="4"/>
  <c r="E22" i="4"/>
  <c r="D22" i="4"/>
  <c r="O61" i="4"/>
  <c r="O65" i="4"/>
  <c r="O64" i="4"/>
  <c r="O63" i="4"/>
  <c r="O62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C92" i="4"/>
  <c r="O90" i="4"/>
  <c r="O83" i="4"/>
  <c r="O77" i="4"/>
  <c r="O76" i="4"/>
  <c r="O75" i="4"/>
  <c r="O74" i="4"/>
  <c r="O73" i="4"/>
  <c r="O72" i="4"/>
  <c r="O71" i="4"/>
  <c r="O70" i="4"/>
  <c r="O69" i="4"/>
  <c r="O68" i="4"/>
  <c r="C41" i="4"/>
  <c r="O40" i="4"/>
  <c r="O94" i="4" l="1"/>
  <c r="O31" i="4" l="1"/>
  <c r="O17" i="4"/>
  <c r="O67" i="4" l="1"/>
  <c r="O66" i="4"/>
  <c r="O46" i="4"/>
  <c r="O96" i="4" l="1"/>
  <c r="O47" i="4"/>
  <c r="O45" i="4"/>
  <c r="O44" i="4"/>
  <c r="O43" i="4"/>
  <c r="O39" i="4"/>
  <c r="O86" i="4" l="1"/>
  <c r="O79" i="4"/>
  <c r="O32" i="4"/>
  <c r="C28" i="4"/>
  <c r="O26" i="4"/>
  <c r="O27" i="4"/>
  <c r="O14" i="4"/>
  <c r="O97" i="4" l="1"/>
  <c r="O87" i="4"/>
  <c r="O33" i="4"/>
  <c r="O29" i="4"/>
  <c r="O10" i="4" l="1"/>
  <c r="O38" i="4" l="1"/>
  <c r="O37" i="4" l="1"/>
  <c r="O36" i="4" l="1"/>
  <c r="O15" i="4" l="1"/>
  <c r="O35" i="4" l="1"/>
  <c r="O42" i="4" l="1"/>
  <c r="C78" i="4"/>
  <c r="O13" i="4"/>
  <c r="O88" i="4" l="1"/>
  <c r="O85" i="4"/>
  <c r="O21" i="4" l="1"/>
  <c r="O20" i="4"/>
  <c r="O18" i="4"/>
  <c r="O12" i="4"/>
  <c r="O91" i="4" l="1"/>
  <c r="O8" i="4"/>
  <c r="O34" i="4" l="1"/>
  <c r="O7" i="4" l="1"/>
  <c r="O95" i="4" l="1"/>
  <c r="O89" i="4" l="1"/>
  <c r="O84" i="4"/>
  <c r="O19" i="4" l="1"/>
  <c r="O16" i="4" l="1"/>
  <c r="O11" i="4"/>
  <c r="O9" i="4"/>
  <c r="C22" i="4"/>
  <c r="C25" i="4"/>
  <c r="H99" i="4" l="1"/>
  <c r="D99" i="4"/>
  <c r="F99" i="4"/>
  <c r="G99" i="4"/>
  <c r="C99" i="4"/>
  <c r="E99" i="4"/>
  <c r="O80" i="4"/>
  <c r="O82" i="4" l="1"/>
  <c r="O81" i="4"/>
  <c r="L99" i="4" l="1"/>
  <c r="I99" i="4"/>
  <c r="M99" i="4"/>
  <c r="K99" i="4"/>
  <c r="J99" i="4"/>
  <c r="N99" i="4"/>
  <c r="O93" i="4" l="1"/>
  <c r="O24" i="4" l="1"/>
  <c r="O23" i="4"/>
  <c r="O30" i="4"/>
  <c r="M19" i="2" l="1"/>
  <c r="L19" i="2"/>
  <c r="K19" i="2"/>
  <c r="J19" i="2"/>
  <c r="I19" i="2"/>
  <c r="H19" i="2"/>
  <c r="G19" i="2"/>
  <c r="F19" i="2"/>
  <c r="E19" i="2"/>
  <c r="D19" i="2"/>
  <c r="C19" i="2"/>
  <c r="B19" i="2"/>
  <c r="O6" i="4" l="1"/>
  <c r="O5" i="4"/>
  <c r="O99" i="4" l="1"/>
  <c r="M18" i="2"/>
  <c r="L18" i="2"/>
  <c r="K18" i="2"/>
  <c r="J18" i="2"/>
  <c r="I18" i="2"/>
  <c r="H18" i="2"/>
  <c r="G18" i="2"/>
  <c r="F18" i="2"/>
  <c r="E18" i="2"/>
  <c r="D18" i="2"/>
  <c r="C18" i="2"/>
  <c r="H20" i="2" l="1"/>
  <c r="L20" i="2"/>
  <c r="M20" i="2"/>
  <c r="K20" i="2"/>
  <c r="J20" i="2"/>
  <c r="I20" i="2"/>
  <c r="G20" i="2"/>
  <c r="F20" i="2"/>
  <c r="E20" i="2"/>
  <c r="D20" i="2"/>
  <c r="B18" i="2" l="1"/>
  <c r="C20" i="2" l="1"/>
  <c r="B20" i="2"/>
  <c r="N7" i="2" l="1"/>
  <c r="N8" i="2"/>
  <c r="N9" i="2"/>
  <c r="N10" i="2"/>
  <c r="N11" i="2"/>
  <c r="N12" i="2"/>
  <c r="N13" i="2"/>
  <c r="N14" i="2"/>
  <c r="N15" i="2"/>
  <c r="N16" i="2"/>
  <c r="N17" i="2"/>
  <c r="N6" i="2" l="1"/>
  <c r="N19" i="2" s="1"/>
  <c r="N5" i="2"/>
  <c r="N18" i="2" l="1"/>
  <c r="N20" i="2" l="1"/>
</calcChain>
</file>

<file path=xl/sharedStrings.xml><?xml version="1.0" encoding="utf-8"?>
<sst xmlns="http://schemas.openxmlformats.org/spreadsheetml/2006/main" count="146" uniqueCount="128">
  <si>
    <t>Period</t>
  </si>
  <si>
    <t>Customer/Supplier Name</t>
  </si>
  <si>
    <t>Junior Doctors</t>
  </si>
  <si>
    <t>Estates</t>
  </si>
  <si>
    <t>HAYS SPECIALIST RECRUITMENT LIMITED</t>
  </si>
  <si>
    <t>Administration</t>
  </si>
  <si>
    <t>*VENN GROUP</t>
  </si>
  <si>
    <t>BARNETT PERSONNEL LTD</t>
  </si>
  <si>
    <t>YOUR WORLD RECRUITMENT LTD</t>
  </si>
  <si>
    <t>P &amp; T Staff</t>
  </si>
  <si>
    <t>Pams Staff</t>
  </si>
  <si>
    <t>Ancillary</t>
  </si>
  <si>
    <t>JMS RECRUITMENT LIMITED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</si>
  <si>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</si>
  <si>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</si>
  <si>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</si>
  <si>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</si>
  <si>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</si>
  <si>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</si>
  <si>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</si>
  <si>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</si>
  <si>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</si>
  <si>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</si>
  <si>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</si>
  <si>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</si>
  <si>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</si>
  <si>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</si>
  <si>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</si>
  <si>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</si>
  <si>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</si>
  <si>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</si>
  <si>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</si>
  <si>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</si>
  <si>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</si>
  <si>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</si>
  <si>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</si>
  <si>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</si>
  <si>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</si>
  <si>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</si>
  <si>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</si>
  <si>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</si>
  <si>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</si>
  <si>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Estates Agency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</si>
  <si>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</si>
  <si>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</si>
  <si>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</si>
  <si>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</si>
  <si>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</si>
  <si>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</si>
  <si>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</si>
  <si>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</si>
  <si>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</si>
  <si>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</si>
  <si>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</si>
  <si>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</si>
  <si>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</si>
  <si>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</si>
  <si>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</si>
  <si>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Staff Type </t>
  </si>
  <si>
    <t>ANGEL HUMAN RESOURCES PLC</t>
  </si>
  <si>
    <t xml:space="preserve">Values above are the accounted-for sums and include expenditure accruals as appropriate. </t>
  </si>
  <si>
    <t>BLUE ARROW LTD</t>
  </si>
  <si>
    <t>OM SECURITY</t>
  </si>
  <si>
    <t>CAREJOY HEALTHCARE LTD</t>
  </si>
  <si>
    <t>SJ SOURCING LTD</t>
  </si>
  <si>
    <t>HUNTER HEALTHCARE RESOURCING LTD</t>
  </si>
  <si>
    <t>NETWORK 3 COMMUNICATIONS LTD</t>
  </si>
  <si>
    <t>SERVICE CARE SOLUTIONS LTD</t>
  </si>
  <si>
    <t>STAFFING 360 SOLUTIONS LTD</t>
  </si>
  <si>
    <t>EVOLUTION RECRUITMENT SOLUTIONS</t>
  </si>
  <si>
    <t>2021-22</t>
  </si>
  <si>
    <t>*REED SPECIALIST RECRUITMENT LIMITED</t>
  </si>
  <si>
    <t>ALLEN LANE LIMITED</t>
  </si>
  <si>
    <t>KEYSTREAM HEALTHCARE RESOURCES</t>
  </si>
  <si>
    <t>RESOURCING GROUP LTD</t>
  </si>
  <si>
    <t>FRESH RECRUITMENT LIMITED</t>
  </si>
  <si>
    <t>MEDSOL HEALTHCARE SERVICES LTD</t>
  </si>
  <si>
    <t>NC HEALTHCARE LIMITED</t>
  </si>
  <si>
    <t>PERTEMPS NETWORK MEDICAL</t>
  </si>
  <si>
    <t>PROMEDICAL PERSONNEL LIMITED</t>
  </si>
  <si>
    <t>RM MEDICS</t>
  </si>
  <si>
    <t>Nursing</t>
  </si>
  <si>
    <t>AMC PROFESSIONAL PLC</t>
  </si>
  <si>
    <t>ARABELLA HEALTH STAFFING LIMITED T/A BNA</t>
  </si>
  <si>
    <t>ATLANTIS MEDICAL LTD</t>
  </si>
  <si>
    <t>BLEEP 360 LTD</t>
  </si>
  <si>
    <t>COYLE PERSONNEL PLC</t>
  </si>
  <si>
    <t>DAY WEBSTER LIMITED</t>
  </si>
  <si>
    <t>FRONTLINE STAFFING LIMITED</t>
  </si>
  <si>
    <t>GLOBE LOCUMS LIMITED</t>
  </si>
  <si>
    <t>GREENSTAFF MEDIAL LTD</t>
  </si>
  <si>
    <t>HCL HEALTHCARE LTD</t>
  </si>
  <si>
    <t>HSA LOCUMS LIMITED</t>
  </si>
  <si>
    <t>MEDICAL LOCUMS GROUP LTD</t>
  </si>
  <si>
    <t>MEDICSPRO LTD</t>
  </si>
  <si>
    <t>MEDILINK CONSULTING LTD</t>
  </si>
  <si>
    <t>NATIONWIDE NURSING LTD</t>
  </si>
  <si>
    <t>PIERS MEADOWS RECRUITMENT LIMITED</t>
  </si>
  <si>
    <t>THE PLACEMENT GROUP (UK) LTD</t>
  </si>
  <si>
    <t>VULCAN HEALTHCARE</t>
  </si>
  <si>
    <t>YOUR WORLD NURSING LTD</t>
  </si>
  <si>
    <t>ZENTAR UK LIMITED</t>
  </si>
  <si>
    <t>ASSURED PERFUSION AND MEDICAL SERVICES LTD</t>
  </si>
  <si>
    <t>IMC LOCUMS LTD</t>
  </si>
  <si>
    <t>MAXXIMA LTD</t>
  </si>
  <si>
    <t>THE LOCUM AGENCY T/A TLS GROUP</t>
  </si>
  <si>
    <t>Year 2021-22</t>
  </si>
  <si>
    <t>MEDECHO LTD</t>
  </si>
  <si>
    <t>EMERGENCY PERSONNEL LTD</t>
  </si>
  <si>
    <t>SANCTUARY PERSONNEL LTD</t>
  </si>
  <si>
    <t>MLC PARTNERS</t>
  </si>
  <si>
    <t>MORGAN HUNT PUBLIC SECTOR LIMITED</t>
  </si>
  <si>
    <t>HOLT DOCTORS</t>
  </si>
  <si>
    <t>1ST PS LTD</t>
  </si>
  <si>
    <t>RMR RECRUITMENT LTD</t>
  </si>
  <si>
    <t>URGENT STAFFING LTD T/A URGENT NURSING</t>
  </si>
  <si>
    <t>PULSE HEALTHCARE LTD</t>
  </si>
  <si>
    <t>CANARY LOCUMS LTD</t>
  </si>
  <si>
    <t>RIG HEALTHCARE RECRUIT</t>
  </si>
  <si>
    <t>PORTFOLIO PAYROLL LTD</t>
  </si>
  <si>
    <t>GLOBAL MEDICS LTD</t>
  </si>
  <si>
    <t>CROMWELL MEDICAL STAFFING</t>
  </si>
  <si>
    <t>TXM HEALTHCARE LTD</t>
  </si>
  <si>
    <t>YANXUE LI (SAFE CARE PRACTICE)</t>
  </si>
  <si>
    <t>HUNTER AHP RESOURCING LTD</t>
  </si>
  <si>
    <t>CONTINENTAL NURSE</t>
  </si>
  <si>
    <t>GROUP 24 LTD TA NURSING 24</t>
  </si>
  <si>
    <t>LOCUM PEOPLE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</si>
</sst>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mbria"/>
      <family val="1"/>
      <scheme val="maj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2" fillId="0" borderId="0"/>
    <xf numFmtId="0" fontId="15" fillId="0" borderId="0"/>
  </cellStyleXfs>
  <cellXfs count="77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1" fillId="4" borderId="0" xfId="0" applyFont="1" applyFill="1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3" fontId="0" fillId="2" borderId="0" xfId="0" applyNumberFormat="1" applyFill="1"/>
    <xf numFmtId="1" fontId="0" fillId="0" borderId="0" xfId="0" applyNumberFormat="1"/>
    <xf numFmtId="0" fontId="1" fillId="0" borderId="0" xfId="0" applyFont="1" applyFill="1"/>
    <xf numFmtId="165" fontId="0" fillId="0" borderId="0" xfId="0" applyNumberFormat="1" applyFill="1"/>
    <xf numFmtId="3" fontId="0" fillId="0" borderId="0" xfId="0" applyNumberFormat="1" applyFont="1" applyFill="1"/>
    <xf numFmtId="0" fontId="0" fillId="0" borderId="0" xfId="0"/>
    <xf numFmtId="0" fontId="0" fillId="0" borderId="0" xfId="0" applyFont="1" applyFill="1"/>
    <xf numFmtId="166" fontId="1" fillId="2" borderId="0" xfId="0" applyNumberFormat="1" applyFont="1" applyFill="1"/>
    <xf numFmtId="41" fontId="1" fillId="2" borderId="0" xfId="0" applyNumberFormat="1" applyFont="1" applyFill="1"/>
    <xf numFmtId="41" fontId="0" fillId="0" borderId="0" xfId="0" applyNumberFormat="1"/>
    <xf numFmtId="166" fontId="2" fillId="0" borderId="0" xfId="1" applyNumberFormat="1" applyFont="1" applyFill="1"/>
    <xf numFmtId="41" fontId="2" fillId="0" borderId="0" xfId="1" applyNumberFormat="1" applyFont="1" applyFill="1"/>
    <xf numFmtId="1" fontId="2" fillId="0" borderId="0" xfId="1" applyNumberFormat="1" applyFont="1" applyFill="1"/>
    <xf numFmtId="3" fontId="2" fillId="0" borderId="0" xfId="1" applyNumberFormat="1" applyFont="1" applyFill="1"/>
    <xf numFmtId="0" fontId="0" fillId="0" borderId="0" xfId="0"/>
    <xf numFmtId="0" fontId="0" fillId="0" borderId="0" xfId="0" applyFont="1" applyAlignment="1">
      <alignment horizontal="center" wrapText="1"/>
    </xf>
    <xf numFmtId="0" fontId="0" fillId="2" borderId="0" xfId="0" applyFont="1" applyFill="1"/>
    <xf numFmtId="0" fontId="0" fillId="0" borderId="0" xfId="0"/>
    <xf numFmtId="3" fontId="0" fillId="0" borderId="0" xfId="0" applyNumberFormat="1" applyFont="1"/>
    <xf numFmtId="0" fontId="5" fillId="0" borderId="0" xfId="4"/>
    <xf numFmtId="0" fontId="6" fillId="0" borderId="0" xfId="5"/>
    <xf numFmtId="41" fontId="0" fillId="0" borderId="0" xfId="0" applyNumberFormat="1" applyFont="1" applyFill="1"/>
    <xf numFmtId="166" fontId="0" fillId="0" borderId="0" xfId="0" applyNumberFormat="1" applyFont="1" applyFill="1"/>
    <xf numFmtId="166" fontId="1" fillId="0" borderId="0" xfId="0" applyNumberFormat="1" applyFont="1" applyFill="1"/>
    <xf numFmtId="0" fontId="5" fillId="0" borderId="0" xfId="4"/>
    <xf numFmtId="3" fontId="0" fillId="0" borderId="0" xfId="0" applyNumberFormat="1" applyFont="1" applyAlignment="1">
      <alignment horizontal="center" wrapText="1"/>
    </xf>
    <xf numFmtId="0" fontId="10" fillId="0" borderId="0" xfId="9"/>
    <xf numFmtId="0" fontId="5" fillId="0" borderId="0" xfId="4"/>
    <xf numFmtId="0" fontId="11" fillId="0" borderId="0" xfId="4" applyNumberFormat="1" applyFont="1"/>
    <xf numFmtId="3" fontId="5" fillId="0" borderId="0" xfId="4" applyNumberFormat="1"/>
    <xf numFmtId="41" fontId="0" fillId="0" borderId="0" xfId="0" applyNumberFormat="1" applyFont="1"/>
    <xf numFmtId="0" fontId="0" fillId="0" borderId="0" xfId="0" applyAlignment="1">
      <alignment horizontal="left" indent="1"/>
    </xf>
    <xf numFmtId="3" fontId="0" fillId="0" borderId="0" xfId="1" applyNumberFormat="1" applyFont="1"/>
    <xf numFmtId="0" fontId="13" fillId="0" borderId="0" xfId="0" applyFont="1" applyFill="1"/>
    <xf numFmtId="166" fontId="14" fillId="0" borderId="0" xfId="1" applyNumberFormat="1" applyFont="1" applyFill="1"/>
    <xf numFmtId="3" fontId="0" fillId="0" borderId="0" xfId="0" applyNumberFormat="1" applyAlignment="1">
      <alignment horizontal="right" indent="1"/>
    </xf>
    <xf numFmtId="0" fontId="5" fillId="0" borderId="0" xfId="9" applyFont="1"/>
    <xf numFmtId="0" fontId="5" fillId="0" borderId="0" xfId="5" applyFont="1"/>
    <xf numFmtId="41" fontId="1" fillId="0" borderId="0" xfId="0" applyNumberFormat="1" applyFont="1" applyFill="1"/>
    <xf numFmtId="166" fontId="1" fillId="0" borderId="0" xfId="1" applyNumberFormat="1" applyFont="1" applyFill="1"/>
    <xf numFmtId="3" fontId="16" fillId="6" borderId="3" xfId="0" applyNumberFormat="1" applyFont="1" applyFill="1" applyBorder="1" applyAlignment="1">
      <alignment horizontal="right"/>
    </xf>
    <xf numFmtId="3" fontId="16" fillId="5" borderId="3" xfId="0" applyNumberFormat="1" applyFont="1" applyFill="1" applyBorder="1" applyAlignment="1">
      <alignment horizontal="right"/>
    </xf>
    <xf numFmtId="3" fontId="0" fillId="3" borderId="1" xfId="0" applyNumberFormat="1" applyFill="1" applyBorder="1"/>
    <xf numFmtId="3" fontId="0" fillId="0" borderId="0" xfId="0" applyNumberFormat="1" applyBorder="1"/>
    <xf numFmtId="3" fontId="0" fillId="3" borderId="1" xfId="0" applyNumberFormat="1" applyFont="1" applyFill="1" applyBorder="1"/>
    <xf numFmtId="3" fontId="0" fillId="3" borderId="0" xfId="0" applyNumberFormat="1" applyFill="1"/>
    <xf numFmtId="0" fontId="0" fillId="0" borderId="0" xfId="0" applyFont="1" applyAlignment="1">
      <alignment horizontal="center" wrapText="1"/>
    </xf>
  </cellXfs>
  <cellStyles count="12">
    <cellStyle name="Comma" xfId="1" builtinId="3"/>
    <cellStyle name="Normal" xfId="0" builtinId="0"/>
    <cellStyle name="Normal 10" xfId="10" xr:uid="{00000000-0005-0000-0000-000002000000}"/>
    <cellStyle name="Normal 11" xfId="11" xr:uid="{E690D206-9B15-4863-9838-F3F6094FEB1E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6"/>
  <sheetViews>
    <sheetView zoomScale="90" zoomScaleNormal="90" workbookViewId="0">
      <selection activeCell="M5" sqref="M5:M17"/>
    </sheetView>
  </sheetViews>
  <sheetFormatPr defaultRowHeight="15" x14ac:dyDescent="0.25"/>
  <cols>
    <col min="1" max="1" width="26" customWidth="1"/>
    <col min="2" max="11" width="11.7109375" style="21" customWidth="1"/>
    <col min="12" max="12" width="12.5703125" style="21" bestFit="1" customWidth="1"/>
    <col min="13" max="14" width="11.7109375" style="21" customWidth="1"/>
    <col min="15" max="15" width="11.5703125" bestFit="1" customWidth="1"/>
  </cols>
  <sheetData>
    <row r="2" spans="1:15" s="8" customFormat="1" x14ac:dyDescent="0.25">
      <c r="A2" s="6" t="s">
        <v>24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70</v>
      </c>
    </row>
    <row r="5" spans="1:15" x14ac:dyDescent="0.25">
      <c r="A5" s="12" t="s">
        <v>38</v>
      </c>
      <c r="B5" s="13">
        <v>165606.41</v>
      </c>
      <c r="C5" s="13">
        <v>107565.46</v>
      </c>
      <c r="D5" s="13">
        <v>165286.76</v>
      </c>
      <c r="E5" s="13">
        <v>163262.60999999999</v>
      </c>
      <c r="F5" s="13">
        <v>177688.04</v>
      </c>
      <c r="G5" s="13">
        <v>204917.99</v>
      </c>
      <c r="H5" s="13">
        <v>183327.15</v>
      </c>
      <c r="I5" s="13">
        <v>98237.59</v>
      </c>
      <c r="J5" s="13">
        <v>207545.58</v>
      </c>
      <c r="K5" s="13">
        <v>244018.68</v>
      </c>
      <c r="L5" s="70">
        <v>73172.98</v>
      </c>
      <c r="M5" s="13">
        <v>178712.47</v>
      </c>
      <c r="N5" s="13">
        <f>SUM(B5:M5)</f>
        <v>1969341.72</v>
      </c>
      <c r="O5" s="14"/>
    </row>
    <row r="6" spans="1:15" x14ac:dyDescent="0.25">
      <c r="A6" t="s">
        <v>39</v>
      </c>
      <c r="B6" s="14">
        <v>98037.32</v>
      </c>
      <c r="C6" s="14">
        <v>102286.5</v>
      </c>
      <c r="D6" s="14">
        <v>115772.27</v>
      </c>
      <c r="E6" s="14">
        <v>87682.62</v>
      </c>
      <c r="F6" s="14">
        <v>83440.100000000006</v>
      </c>
      <c r="G6" s="14">
        <v>100204.91</v>
      </c>
      <c r="H6" s="14">
        <v>83300.070000000007</v>
      </c>
      <c r="I6" s="14">
        <v>73552.5</v>
      </c>
      <c r="J6" s="14">
        <v>100922.24000000001</v>
      </c>
      <c r="K6" s="14">
        <v>69428.53</v>
      </c>
      <c r="L6" s="71">
        <v>52836.45</v>
      </c>
      <c r="M6" s="14">
        <v>67556.460000000006</v>
      </c>
      <c r="N6" s="14">
        <f>SUM(B6:M6)</f>
        <v>1035019.97</v>
      </c>
      <c r="O6" s="14"/>
    </row>
    <row r="7" spans="1:15" x14ac:dyDescent="0.25">
      <c r="A7" s="12" t="s">
        <v>40</v>
      </c>
      <c r="B7" s="13">
        <v>21670.93</v>
      </c>
      <c r="C7" s="13">
        <v>18167.36</v>
      </c>
      <c r="D7" s="13">
        <v>21256.34</v>
      </c>
      <c r="E7" s="13">
        <v>19456.18</v>
      </c>
      <c r="F7" s="13">
        <v>22489.52</v>
      </c>
      <c r="G7" s="13">
        <v>22259.38</v>
      </c>
      <c r="H7" s="13">
        <v>9425.23</v>
      </c>
      <c r="I7" s="13">
        <v>11032.62</v>
      </c>
      <c r="J7" s="13">
        <v>20564.439999999999</v>
      </c>
      <c r="K7" s="13">
        <v>2088.69</v>
      </c>
      <c r="L7" s="70">
        <v>8452.5400000000009</v>
      </c>
      <c r="M7" s="13">
        <v>16655.63</v>
      </c>
      <c r="N7" s="13">
        <f t="shared" ref="N7:N17" si="0">SUM(B7:M7)</f>
        <v>193518.86000000002</v>
      </c>
      <c r="O7" s="14"/>
    </row>
    <row r="8" spans="1:15" x14ac:dyDescent="0.25">
      <c r="A8" t="s">
        <v>41</v>
      </c>
      <c r="B8" s="14">
        <v>45563.41</v>
      </c>
      <c r="C8" s="14">
        <v>36505.4</v>
      </c>
      <c r="D8" s="14">
        <v>51003.55</v>
      </c>
      <c r="E8" s="14">
        <v>55037.24</v>
      </c>
      <c r="F8" s="14">
        <v>55247.49</v>
      </c>
      <c r="G8" s="14">
        <v>69065.38</v>
      </c>
      <c r="H8" s="14">
        <v>52092.35</v>
      </c>
      <c r="I8" s="14">
        <v>49719.6</v>
      </c>
      <c r="J8" s="14">
        <v>56379.74</v>
      </c>
      <c r="K8" s="14">
        <v>54650.49</v>
      </c>
      <c r="L8" s="71">
        <v>43517.63</v>
      </c>
      <c r="M8" s="14">
        <v>58381.38</v>
      </c>
      <c r="N8" s="14">
        <f t="shared" si="0"/>
        <v>627163.65999999992</v>
      </c>
      <c r="O8" s="14"/>
    </row>
    <row r="9" spans="1:15" x14ac:dyDescent="0.25">
      <c r="A9" s="35" t="s">
        <v>42</v>
      </c>
      <c r="B9" s="33">
        <v>18574.580000000002</v>
      </c>
      <c r="C9" s="33">
        <v>14133.65</v>
      </c>
      <c r="D9" s="33">
        <v>16589.55</v>
      </c>
      <c r="E9" s="33">
        <v>15872.1</v>
      </c>
      <c r="F9" s="33">
        <v>13737.38</v>
      </c>
      <c r="G9" s="33">
        <v>24395.57</v>
      </c>
      <c r="H9" s="33">
        <v>16183.96</v>
      </c>
      <c r="I9" s="14">
        <v>33570.31</v>
      </c>
      <c r="J9" s="14">
        <v>27084.93</v>
      </c>
      <c r="K9" s="14">
        <v>16755.57</v>
      </c>
      <c r="L9" s="70">
        <v>40001.160000000003</v>
      </c>
      <c r="M9" s="33">
        <v>26606.45</v>
      </c>
      <c r="N9" s="14">
        <f t="shared" si="0"/>
        <v>263505.20999999996</v>
      </c>
      <c r="O9" s="14"/>
    </row>
    <row r="10" spans="1:15" x14ac:dyDescent="0.25">
      <c r="A10" s="12" t="s">
        <v>44</v>
      </c>
      <c r="B10" s="13">
        <v>43291.3</v>
      </c>
      <c r="C10" s="13">
        <v>23629.040000000001</v>
      </c>
      <c r="D10" s="13">
        <v>15878.03</v>
      </c>
      <c r="E10" s="13">
        <v>6456.13</v>
      </c>
      <c r="F10" s="13">
        <v>37944.449999999997</v>
      </c>
      <c r="G10" s="13">
        <v>37304.79</v>
      </c>
      <c r="H10" s="13">
        <v>36411.480000000003</v>
      </c>
      <c r="I10" s="13">
        <v>38469.54</v>
      </c>
      <c r="J10" s="13">
        <v>11807.85</v>
      </c>
      <c r="K10" s="75">
        <v>-17067.419999999998</v>
      </c>
      <c r="L10" s="71">
        <v>-36475.129999999997</v>
      </c>
      <c r="M10" s="13">
        <v>32755.54</v>
      </c>
      <c r="N10" s="13">
        <f t="shared" si="0"/>
        <v>230405.6</v>
      </c>
      <c r="O10" s="14"/>
    </row>
    <row r="11" spans="1:15" x14ac:dyDescent="0.25">
      <c r="A11" s="4" t="s">
        <v>43</v>
      </c>
      <c r="B11" s="33">
        <v>626304.07999999996</v>
      </c>
      <c r="C11" s="33">
        <v>530335.13</v>
      </c>
      <c r="D11" s="33">
        <v>491680.6</v>
      </c>
      <c r="E11" s="33">
        <v>633627.72</v>
      </c>
      <c r="F11" s="33">
        <v>446318.45</v>
      </c>
      <c r="G11" s="33">
        <v>647055.12</v>
      </c>
      <c r="H11" s="33">
        <v>613625.69999999995</v>
      </c>
      <c r="I11" s="14">
        <v>606008.32999999996</v>
      </c>
      <c r="J11" s="14">
        <v>620357.73</v>
      </c>
      <c r="K11" s="14">
        <v>684286.4</v>
      </c>
      <c r="L11" s="70">
        <v>844433.43</v>
      </c>
      <c r="M11" s="33">
        <v>766896.32</v>
      </c>
      <c r="N11" s="14">
        <f t="shared" si="0"/>
        <v>7510929.0100000016</v>
      </c>
      <c r="O11" s="14"/>
    </row>
    <row r="12" spans="1:15" x14ac:dyDescent="0.25">
      <c r="A12" s="12" t="s">
        <v>45</v>
      </c>
      <c r="B12" s="13">
        <v>139647.35</v>
      </c>
      <c r="C12" s="13">
        <v>143838.64000000001</v>
      </c>
      <c r="D12" s="13">
        <v>198367.4</v>
      </c>
      <c r="E12" s="13">
        <v>309455.87</v>
      </c>
      <c r="F12" s="13">
        <v>348799.03</v>
      </c>
      <c r="G12" s="13">
        <v>323815.21999999997</v>
      </c>
      <c r="H12" s="13">
        <v>273015.46999999997</v>
      </c>
      <c r="I12" s="13">
        <v>258241.97</v>
      </c>
      <c r="J12" s="13">
        <v>420873.37</v>
      </c>
      <c r="K12" s="13">
        <v>56145.01</v>
      </c>
      <c r="L12" s="71">
        <v>173006.62</v>
      </c>
      <c r="M12" s="13">
        <v>83552.3</v>
      </c>
      <c r="N12" s="13">
        <f t="shared" si="0"/>
        <v>2728758.2499999995</v>
      </c>
      <c r="O12" s="14"/>
    </row>
    <row r="13" spans="1:15" x14ac:dyDescent="0.25">
      <c r="A13" t="s">
        <v>46</v>
      </c>
      <c r="B13" s="14">
        <v>473996.24</v>
      </c>
      <c r="C13" s="14">
        <v>380080.66</v>
      </c>
      <c r="D13" s="14">
        <v>437584.47</v>
      </c>
      <c r="E13" s="14">
        <v>463979.34</v>
      </c>
      <c r="F13" s="14">
        <v>484728.56</v>
      </c>
      <c r="G13" s="14">
        <v>545074.72</v>
      </c>
      <c r="H13" s="14">
        <v>263380.65000000002</v>
      </c>
      <c r="I13" s="14">
        <v>462848.44</v>
      </c>
      <c r="J13" s="14">
        <v>437324.19</v>
      </c>
      <c r="K13" s="14">
        <v>340651.56</v>
      </c>
      <c r="L13" s="70">
        <v>412120.69</v>
      </c>
      <c r="M13" s="14">
        <v>430605.53</v>
      </c>
      <c r="N13" s="14">
        <f t="shared" si="0"/>
        <v>5132375.0500000007</v>
      </c>
      <c r="O13" s="14"/>
    </row>
    <row r="14" spans="1:15" x14ac:dyDescent="0.25">
      <c r="A14" s="12" t="s">
        <v>47</v>
      </c>
      <c r="B14" s="13">
        <v>15082.19</v>
      </c>
      <c r="C14" s="13">
        <v>13692.08</v>
      </c>
      <c r="D14" s="13">
        <v>21501.34</v>
      </c>
      <c r="E14" s="13">
        <v>26713.53</v>
      </c>
      <c r="F14" s="13">
        <v>18019.38</v>
      </c>
      <c r="G14" s="13">
        <v>25155.02</v>
      </c>
      <c r="H14" s="13">
        <v>38433.86</v>
      </c>
      <c r="I14" s="13">
        <v>83266.210000000006</v>
      </c>
      <c r="J14" s="13">
        <v>42307.839999999997</v>
      </c>
      <c r="K14" s="13">
        <v>37740.99</v>
      </c>
      <c r="L14" s="71">
        <v>49843.4</v>
      </c>
      <c r="M14" s="13">
        <v>48699.27</v>
      </c>
      <c r="N14" s="13">
        <f t="shared" si="0"/>
        <v>420455.1100000001</v>
      </c>
      <c r="O14" s="14"/>
    </row>
    <row r="15" spans="1:15" x14ac:dyDescent="0.25">
      <c r="A15" t="s">
        <v>48</v>
      </c>
      <c r="B15" s="14">
        <v>17790.7</v>
      </c>
      <c r="C15" s="14">
        <v>14764.79</v>
      </c>
      <c r="D15" s="14">
        <v>22069.040000000001</v>
      </c>
      <c r="E15" s="14">
        <v>22651.200000000001</v>
      </c>
      <c r="F15" s="14">
        <v>21036.22</v>
      </c>
      <c r="G15" s="14">
        <v>27377.66</v>
      </c>
      <c r="H15" s="14">
        <v>25857.919999999998</v>
      </c>
      <c r="I15" s="14">
        <v>33188.6</v>
      </c>
      <c r="J15" s="14">
        <v>32864.78</v>
      </c>
      <c r="K15" s="14">
        <v>18990.28</v>
      </c>
      <c r="L15" s="70">
        <v>13613.71</v>
      </c>
      <c r="M15" s="14">
        <v>13580.93</v>
      </c>
      <c r="N15" s="14">
        <f t="shared" si="0"/>
        <v>263785.83</v>
      </c>
      <c r="O15" s="14"/>
    </row>
    <row r="16" spans="1:15" x14ac:dyDescent="0.25">
      <c r="A16" s="12" t="s">
        <v>49</v>
      </c>
      <c r="B16" s="13">
        <v>75112.33</v>
      </c>
      <c r="C16" s="13">
        <v>19475.259999999998</v>
      </c>
      <c r="D16" s="13">
        <v>54730.66</v>
      </c>
      <c r="E16" s="13">
        <v>35044.92</v>
      </c>
      <c r="F16" s="13">
        <v>54640.13</v>
      </c>
      <c r="G16" s="13">
        <v>82653.95</v>
      </c>
      <c r="H16" s="13">
        <v>29811.69</v>
      </c>
      <c r="I16" s="13">
        <v>64642.87</v>
      </c>
      <c r="J16" s="13">
        <v>66291.12</v>
      </c>
      <c r="K16" s="13">
        <v>56117.73</v>
      </c>
      <c r="L16" s="71">
        <v>109988.05</v>
      </c>
      <c r="M16" s="13">
        <v>89250.77</v>
      </c>
      <c r="N16" s="13">
        <f t="shared" si="0"/>
        <v>737759.4800000001</v>
      </c>
      <c r="O16" s="14"/>
    </row>
    <row r="17" spans="1:15" x14ac:dyDescent="0.25">
      <c r="A17" t="s">
        <v>50</v>
      </c>
      <c r="B17" s="14">
        <v>25573.88</v>
      </c>
      <c r="C17" s="14">
        <v>24613.45</v>
      </c>
      <c r="D17" s="14">
        <v>39806.18</v>
      </c>
      <c r="E17" s="14">
        <v>44814.6</v>
      </c>
      <c r="F17" s="14">
        <v>33886.65</v>
      </c>
      <c r="G17" s="14">
        <v>60131.85</v>
      </c>
      <c r="H17" s="14">
        <v>55361.15</v>
      </c>
      <c r="I17" s="14">
        <v>39977.17</v>
      </c>
      <c r="J17" s="14">
        <v>62378</v>
      </c>
      <c r="K17" s="14">
        <v>41725.870000000003</v>
      </c>
      <c r="L17" s="70">
        <v>37475.360000000001</v>
      </c>
      <c r="M17" s="14">
        <v>52478.57</v>
      </c>
      <c r="N17" s="14">
        <f t="shared" si="0"/>
        <v>518222.73</v>
      </c>
      <c r="O17" s="14"/>
    </row>
    <row r="18" spans="1:15" x14ac:dyDescent="0.25">
      <c r="A18" s="15" t="s">
        <v>51</v>
      </c>
      <c r="B18" s="16">
        <f t="shared" ref="B18:M18" si="1">+B5+B7+B9+B10+B12+B14+B16</f>
        <v>478985.08999999997</v>
      </c>
      <c r="C18" s="16">
        <f t="shared" si="1"/>
        <v>340501.49000000005</v>
      </c>
      <c r="D18" s="16">
        <f t="shared" si="1"/>
        <v>493610.07999999996</v>
      </c>
      <c r="E18" s="16">
        <f t="shared" si="1"/>
        <v>576261.34000000008</v>
      </c>
      <c r="F18" s="16">
        <f t="shared" si="1"/>
        <v>673317.93</v>
      </c>
      <c r="G18" s="16">
        <f t="shared" si="1"/>
        <v>720501.91999999993</v>
      </c>
      <c r="H18" s="16">
        <f t="shared" si="1"/>
        <v>586608.84</v>
      </c>
      <c r="I18" s="16">
        <f t="shared" si="1"/>
        <v>587461.1100000001</v>
      </c>
      <c r="J18" s="16">
        <f t="shared" si="1"/>
        <v>796475.12999999989</v>
      </c>
      <c r="K18" s="16">
        <f t="shared" si="1"/>
        <v>395799.25</v>
      </c>
      <c r="L18" s="72">
        <f t="shared" si="1"/>
        <v>417989.62</v>
      </c>
      <c r="M18" s="16">
        <f t="shared" si="1"/>
        <v>476232.43000000005</v>
      </c>
      <c r="N18" s="16">
        <f>SUM(B18:M18)</f>
        <v>6543744.2299999995</v>
      </c>
      <c r="O18" s="14"/>
    </row>
    <row r="19" spans="1:15" x14ac:dyDescent="0.25">
      <c r="A19" s="17" t="s">
        <v>52</v>
      </c>
      <c r="B19" s="18">
        <f t="shared" ref="B19:N19" si="2">+B6+B8+B11+B13+B15+B17</f>
        <v>1287265.6299999997</v>
      </c>
      <c r="C19" s="18">
        <f t="shared" si="2"/>
        <v>1088585.93</v>
      </c>
      <c r="D19" s="18">
        <f t="shared" si="2"/>
        <v>1157916.1099999999</v>
      </c>
      <c r="E19" s="18">
        <f t="shared" si="2"/>
        <v>1307792.72</v>
      </c>
      <c r="F19" s="18">
        <f t="shared" si="2"/>
        <v>1124657.47</v>
      </c>
      <c r="G19" s="18">
        <f t="shared" si="2"/>
        <v>1448909.64</v>
      </c>
      <c r="H19" s="18">
        <f t="shared" si="2"/>
        <v>1093617.8400000001</v>
      </c>
      <c r="I19" s="18">
        <f t="shared" si="2"/>
        <v>1265294.6399999999</v>
      </c>
      <c r="J19" s="18">
        <f t="shared" si="2"/>
        <v>1310226.68</v>
      </c>
      <c r="K19" s="18">
        <f t="shared" si="2"/>
        <v>1209733.1300000001</v>
      </c>
      <c r="L19" s="73">
        <f t="shared" si="2"/>
        <v>1403997.27</v>
      </c>
      <c r="M19" s="18">
        <f t="shared" si="2"/>
        <v>1389499.19</v>
      </c>
      <c r="N19" s="18">
        <f t="shared" si="2"/>
        <v>15087496.250000002</v>
      </c>
      <c r="O19" s="14"/>
    </row>
    <row r="20" spans="1:15" x14ac:dyDescent="0.25">
      <c r="A20" s="19" t="s">
        <v>53</v>
      </c>
      <c r="B20" s="20">
        <f>SUM(B18:B19)</f>
        <v>1766250.7199999997</v>
      </c>
      <c r="C20" s="20">
        <f t="shared" ref="C20:N20" si="3">SUM(C18:C19)</f>
        <v>1429087.42</v>
      </c>
      <c r="D20" s="20">
        <f t="shared" ref="D20:M20" si="4">SUM(D18:D19)</f>
        <v>1651526.19</v>
      </c>
      <c r="E20" s="20">
        <f t="shared" si="4"/>
        <v>1884054.06</v>
      </c>
      <c r="F20" s="20">
        <f t="shared" si="4"/>
        <v>1797975.4</v>
      </c>
      <c r="G20" s="20">
        <f t="shared" si="4"/>
        <v>2169411.5599999996</v>
      </c>
      <c r="H20" s="20">
        <f t="shared" si="4"/>
        <v>1680226.6800000002</v>
      </c>
      <c r="I20" s="20">
        <f t="shared" si="4"/>
        <v>1852755.75</v>
      </c>
      <c r="J20" s="20">
        <f t="shared" si="4"/>
        <v>2106701.8099999996</v>
      </c>
      <c r="K20" s="20">
        <f t="shared" si="4"/>
        <v>1605532.3800000001</v>
      </c>
      <c r="L20" s="74">
        <f t="shared" si="4"/>
        <v>1821986.8900000001</v>
      </c>
      <c r="M20" s="20">
        <f t="shared" si="4"/>
        <v>1865731.62</v>
      </c>
      <c r="N20" s="20">
        <f t="shared" si="3"/>
        <v>21631240.48</v>
      </c>
      <c r="O20" s="14"/>
    </row>
    <row r="22" spans="1:15" x14ac:dyDescent="0.25">
      <c r="A22" s="22" t="s">
        <v>54</v>
      </c>
    </row>
    <row r="23" spans="1:15" x14ac:dyDescent="0.25">
      <c r="A23" s="23" t="s">
        <v>60</v>
      </c>
    </row>
    <row r="24" spans="1:15" x14ac:dyDescent="0.25">
      <c r="A24" t="s">
        <v>55</v>
      </c>
    </row>
    <row r="25" spans="1:15" x14ac:dyDescent="0.25">
      <c r="A25" t="s">
        <v>56</v>
      </c>
    </row>
    <row r="26" spans="1:15" x14ac:dyDescent="0.25">
      <c r="A26" t="s">
        <v>57</v>
      </c>
    </row>
  </sheetData>
  <sortState xmlns:xlrd2="http://schemas.microsoft.com/office/spreadsheetml/2017/richdata2" ref="A6:N18">
    <sortCondition ref="A6:A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2"/>
  <sheetViews>
    <sheetView tabSelected="1" topLeftCell="C78" zoomScale="90" zoomScaleNormal="90" workbookViewId="0">
      <selection activeCell="C99" sqref="C99"/>
    </sheetView>
  </sheetViews>
  <sheetFormatPr defaultRowHeight="15" x14ac:dyDescent="0.25"/>
  <cols>
    <col min="1" max="1" width="28.5703125" style="44" bestFit="1" customWidth="1"/>
    <col min="2" max="2" width="52.42578125" style="44" bestFit="1" customWidth="1"/>
    <col min="3" max="5" width="12.85546875" style="44" customWidth="1"/>
    <col min="6" max="6" width="12.85546875" style="27" customWidth="1"/>
    <col min="7" max="7" width="13.85546875" style="1" customWidth="1"/>
    <col min="8" max="8" width="12.85546875" style="44" customWidth="1"/>
    <col min="9" max="9" width="12.85546875" style="1" customWidth="1"/>
    <col min="10" max="15" width="12.85546875" style="44" customWidth="1"/>
    <col min="16" max="16384" width="9.140625" style="44"/>
  </cols>
  <sheetData>
    <row r="1" spans="1:16" ht="34.5" customHeight="1" x14ac:dyDescent="0.25">
      <c r="A1" s="2" t="s">
        <v>21</v>
      </c>
      <c r="B1" s="3" t="s">
        <v>22</v>
      </c>
      <c r="C1" s="76" t="s">
        <v>23</v>
      </c>
      <c r="D1" s="76"/>
      <c r="E1" s="76"/>
      <c r="F1" s="76"/>
      <c r="G1" s="76"/>
      <c r="H1" s="76"/>
      <c r="I1" s="55"/>
      <c r="J1" s="45"/>
      <c r="K1" s="45"/>
      <c r="L1" s="45"/>
      <c r="M1" s="45"/>
      <c r="N1" s="45"/>
      <c r="P1" s="4"/>
    </row>
    <row r="3" spans="1:16" x14ac:dyDescent="0.25">
      <c r="A3" s="5" t="s">
        <v>106</v>
      </c>
      <c r="B3" s="5"/>
      <c r="C3" s="5" t="s">
        <v>0</v>
      </c>
      <c r="D3" s="5"/>
      <c r="E3" s="5"/>
      <c r="F3" s="26"/>
      <c r="G3" s="30"/>
      <c r="H3" s="5"/>
      <c r="I3" s="30"/>
      <c r="J3" s="5"/>
      <c r="K3" s="5"/>
      <c r="L3" s="5"/>
      <c r="M3" s="5"/>
      <c r="N3" s="5"/>
      <c r="O3" s="5"/>
    </row>
    <row r="4" spans="1:16" x14ac:dyDescent="0.25">
      <c r="A4" s="5" t="s">
        <v>58</v>
      </c>
      <c r="B4" s="5" t="s">
        <v>1</v>
      </c>
      <c r="C4" s="5">
        <v>1</v>
      </c>
      <c r="D4" s="5">
        <v>2</v>
      </c>
      <c r="E4" s="5">
        <v>3</v>
      </c>
      <c r="F4" s="26">
        <v>4</v>
      </c>
      <c r="G4" s="30">
        <v>5</v>
      </c>
      <c r="H4" s="5">
        <v>6</v>
      </c>
      <c r="I4" s="30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 t="s">
        <v>13</v>
      </c>
    </row>
    <row r="5" spans="1:16" x14ac:dyDescent="0.25">
      <c r="A5" s="44" t="s">
        <v>5</v>
      </c>
      <c r="B5" s="44" t="s">
        <v>71</v>
      </c>
      <c r="C5" s="1">
        <v>4410.01</v>
      </c>
      <c r="D5" s="1"/>
      <c r="E5" s="1">
        <v>7423.2</v>
      </c>
      <c r="G5" s="1">
        <v>9775.67</v>
      </c>
      <c r="H5" s="1"/>
      <c r="I5" s="1">
        <v>5092.2299999999996</v>
      </c>
      <c r="J5" s="1"/>
      <c r="K5" s="1"/>
      <c r="L5" s="1">
        <v>3642.73</v>
      </c>
      <c r="M5" s="1"/>
      <c r="N5" s="59"/>
      <c r="O5" s="1">
        <f t="shared" ref="O5:O21" si="0">SUM(C5:N5)</f>
        <v>30343.839999999997</v>
      </c>
    </row>
    <row r="6" spans="1:16" x14ac:dyDescent="0.25">
      <c r="B6" s="44" t="s">
        <v>6</v>
      </c>
      <c r="C6" s="1">
        <v>28196.720000000008</v>
      </c>
      <c r="D6" s="1">
        <v>25035.99</v>
      </c>
      <c r="E6" s="1">
        <v>35120.979999999996</v>
      </c>
      <c r="F6" s="27">
        <v>31254.699999999997</v>
      </c>
      <c r="G6" s="1">
        <v>27288.67</v>
      </c>
      <c r="H6" s="1">
        <v>21413.89</v>
      </c>
      <c r="I6" s="1">
        <v>35041.599999999999</v>
      </c>
      <c r="J6" s="1">
        <v>18047.84</v>
      </c>
      <c r="K6" s="1"/>
      <c r="L6" s="1">
        <v>79768.479999999996</v>
      </c>
      <c r="M6" s="1">
        <v>9135.64</v>
      </c>
      <c r="N6" s="59">
        <v>40201.410000000003</v>
      </c>
      <c r="O6" s="1">
        <f t="shared" si="0"/>
        <v>350505.92000000004</v>
      </c>
    </row>
    <row r="7" spans="1:16" s="47" customFormat="1" x14ac:dyDescent="0.25">
      <c r="B7" s="47" t="s">
        <v>72</v>
      </c>
      <c r="C7" s="1"/>
      <c r="D7" s="1"/>
      <c r="E7" s="1">
        <v>6822.0999999999995</v>
      </c>
      <c r="F7" s="27">
        <v>5623.06</v>
      </c>
      <c r="G7" s="1">
        <v>8269.2000000000007</v>
      </c>
      <c r="H7" s="1">
        <v>5788.44</v>
      </c>
      <c r="I7" s="1">
        <v>7442.28</v>
      </c>
      <c r="J7" s="1">
        <v>13065.36</v>
      </c>
      <c r="K7" s="1">
        <v>7649.03</v>
      </c>
      <c r="L7" s="1">
        <v>7442.28</v>
      </c>
      <c r="M7" s="1">
        <v>4134.6000000000004</v>
      </c>
      <c r="N7" s="59">
        <v>10336.5</v>
      </c>
      <c r="O7" s="1">
        <f t="shared" si="0"/>
        <v>76572.850000000006</v>
      </c>
    </row>
    <row r="8" spans="1:16" s="47" customFormat="1" x14ac:dyDescent="0.25">
      <c r="B8" s="47" t="s">
        <v>7</v>
      </c>
      <c r="C8" s="1">
        <v>1322.88</v>
      </c>
      <c r="D8" s="1">
        <v>549.11999999999989</v>
      </c>
      <c r="E8" s="1">
        <v>1435.2</v>
      </c>
      <c r="F8" s="27"/>
      <c r="G8" s="1"/>
      <c r="H8" s="1"/>
      <c r="I8" s="1"/>
      <c r="J8" s="1"/>
      <c r="K8" s="1"/>
      <c r="L8" s="1"/>
      <c r="M8" s="1"/>
      <c r="N8" s="59"/>
      <c r="O8" s="1">
        <f t="shared" si="0"/>
        <v>3307.2</v>
      </c>
    </row>
    <row r="9" spans="1:16" x14ac:dyDescent="0.25">
      <c r="B9" s="44" t="s">
        <v>61</v>
      </c>
      <c r="C9" s="1"/>
      <c r="D9" s="1"/>
      <c r="E9" s="1"/>
      <c r="F9" s="27">
        <v>1680.5899999999997</v>
      </c>
      <c r="G9" s="1">
        <v>5035.01</v>
      </c>
      <c r="H9" s="1">
        <v>5964.08</v>
      </c>
      <c r="I9" s="1">
        <v>835.68</v>
      </c>
      <c r="J9" s="1">
        <v>5834.1</v>
      </c>
      <c r="K9" s="1">
        <v>1399.76</v>
      </c>
      <c r="L9" s="1">
        <v>1963.84</v>
      </c>
      <c r="M9" s="1">
        <v>4167.99</v>
      </c>
      <c r="N9" s="59">
        <v>5228.22</v>
      </c>
      <c r="O9" s="1">
        <f t="shared" si="0"/>
        <v>32109.269999999997</v>
      </c>
    </row>
    <row r="10" spans="1:16" s="47" customFormat="1" x14ac:dyDescent="0.25">
      <c r="B10" s="47" t="s">
        <v>69</v>
      </c>
      <c r="C10" s="1">
        <v>19977.71</v>
      </c>
      <c r="D10" s="1">
        <v>12160.34</v>
      </c>
      <c r="E10" s="1"/>
      <c r="F10" s="27"/>
      <c r="G10" s="1"/>
      <c r="H10" s="1"/>
      <c r="I10" s="1"/>
      <c r="J10" s="1"/>
      <c r="K10" s="1"/>
      <c r="L10" s="1"/>
      <c r="M10" s="1"/>
      <c r="N10" s="59"/>
      <c r="O10" s="1">
        <f t="shared" si="0"/>
        <v>32138.05</v>
      </c>
    </row>
    <row r="11" spans="1:16" x14ac:dyDescent="0.25">
      <c r="B11" s="49" t="s">
        <v>4</v>
      </c>
      <c r="C11" s="1">
        <v>32419.000000000011</v>
      </c>
      <c r="D11" s="1">
        <v>12832.52</v>
      </c>
      <c r="E11" s="1">
        <v>3376.98</v>
      </c>
      <c r="F11" s="27">
        <v>14705.53</v>
      </c>
      <c r="G11" s="1">
        <v>18794.47</v>
      </c>
      <c r="H11" s="1">
        <v>17350.55</v>
      </c>
      <c r="I11" s="1">
        <v>18729.099999999999</v>
      </c>
      <c r="J11" s="1">
        <v>10712.34</v>
      </c>
      <c r="K11" s="1">
        <v>31559.61</v>
      </c>
      <c r="L11" s="1">
        <v>42174.080000000002</v>
      </c>
      <c r="M11" s="1">
        <v>7970.04</v>
      </c>
      <c r="N11" s="59">
        <v>23938.16</v>
      </c>
      <c r="O11" s="1">
        <f t="shared" si="0"/>
        <v>234562.38000000006</v>
      </c>
    </row>
    <row r="12" spans="1:16" s="47" customFormat="1" x14ac:dyDescent="0.25">
      <c r="B12" s="57" t="s">
        <v>65</v>
      </c>
      <c r="C12" s="1">
        <v>4834.6400000000003</v>
      </c>
      <c r="D12" s="1">
        <v>1169.21</v>
      </c>
      <c r="E12" s="1"/>
      <c r="F12" s="27">
        <v>11340</v>
      </c>
      <c r="G12" s="1">
        <v>13860</v>
      </c>
      <c r="H12" s="1">
        <v>13230</v>
      </c>
      <c r="I12" s="1">
        <v>13860</v>
      </c>
      <c r="J12" s="1">
        <v>12600</v>
      </c>
      <c r="K12" s="1">
        <v>13860</v>
      </c>
      <c r="L12" s="1">
        <v>5670</v>
      </c>
      <c r="M12" s="1"/>
      <c r="N12" s="59"/>
      <c r="O12" s="1">
        <f t="shared" si="0"/>
        <v>90423.85</v>
      </c>
    </row>
    <row r="13" spans="1:16" s="47" customFormat="1" x14ac:dyDescent="0.25">
      <c r="B13" s="57" t="s">
        <v>73</v>
      </c>
      <c r="C13" s="1">
        <v>4269.38</v>
      </c>
      <c r="D13" s="1">
        <v>6624.8999999999987</v>
      </c>
      <c r="E13" s="1">
        <v>1472.1999999999998</v>
      </c>
      <c r="F13" s="27">
        <v>1472.1999999999998</v>
      </c>
      <c r="G13" s="1"/>
      <c r="H13" s="1"/>
      <c r="I13" s="1"/>
      <c r="J13" s="1"/>
      <c r="K13" s="1"/>
      <c r="L13" s="1"/>
      <c r="M13" s="1"/>
      <c r="N13" s="59"/>
      <c r="O13" s="1">
        <f t="shared" si="0"/>
        <v>13838.68</v>
      </c>
    </row>
    <row r="14" spans="1:16" s="47" customFormat="1" x14ac:dyDescent="0.25">
      <c r="B14" s="57" t="s">
        <v>110</v>
      </c>
      <c r="C14" s="1">
        <v>5445</v>
      </c>
      <c r="D14" s="1">
        <v>20460</v>
      </c>
      <c r="E14" s="1"/>
      <c r="F14" s="27">
        <v>15789.119999999999</v>
      </c>
      <c r="G14" s="1">
        <v>32809.56</v>
      </c>
      <c r="H14" s="1">
        <v>21556.48</v>
      </c>
      <c r="I14" s="1">
        <v>8875.66</v>
      </c>
      <c r="J14" s="1">
        <v>26400</v>
      </c>
      <c r="K14" s="1"/>
      <c r="L14" s="1">
        <v>25740</v>
      </c>
      <c r="M14" s="1">
        <v>5940</v>
      </c>
      <c r="N14" s="59">
        <v>7755</v>
      </c>
      <c r="O14" s="1">
        <f t="shared" si="0"/>
        <v>170770.82</v>
      </c>
    </row>
    <row r="15" spans="1:16" s="47" customFormat="1" x14ac:dyDescent="0.25">
      <c r="B15" s="47" t="s">
        <v>66</v>
      </c>
      <c r="C15" s="1">
        <v>8800</v>
      </c>
      <c r="D15" s="1"/>
      <c r="E15" s="1"/>
      <c r="F15" s="27">
        <v>4950</v>
      </c>
      <c r="G15" s="1">
        <v>14025</v>
      </c>
      <c r="H15" s="1"/>
      <c r="I15" s="1">
        <v>4950</v>
      </c>
      <c r="J15" s="1">
        <v>2200</v>
      </c>
      <c r="K15" s="1"/>
      <c r="L15" s="1">
        <v>4675</v>
      </c>
      <c r="M15" s="1">
        <v>3850</v>
      </c>
      <c r="N15" s="59"/>
      <c r="O15" s="1">
        <f t="shared" si="0"/>
        <v>43450</v>
      </c>
    </row>
    <row r="16" spans="1:16" s="47" customFormat="1" x14ac:dyDescent="0.25">
      <c r="B16" s="56" t="s">
        <v>62</v>
      </c>
      <c r="C16" s="1">
        <v>119933.7</v>
      </c>
      <c r="D16" s="1">
        <v>117437.39999999998</v>
      </c>
      <c r="E16" s="1"/>
      <c r="F16" s="27"/>
      <c r="G16" s="1">
        <v>88650.46</v>
      </c>
      <c r="H16" s="1">
        <v>43629.599999999999</v>
      </c>
      <c r="I16" s="1">
        <v>45664.800000000003</v>
      </c>
      <c r="J16" s="1">
        <v>86957</v>
      </c>
      <c r="K16" s="1"/>
      <c r="L16" s="1">
        <v>45537.599999999999</v>
      </c>
      <c r="M16" s="1">
        <v>52215.6</v>
      </c>
      <c r="N16" s="59">
        <v>48320.1</v>
      </c>
      <c r="O16" s="1">
        <f t="shared" si="0"/>
        <v>648346.25999999989</v>
      </c>
    </row>
    <row r="17" spans="1:15" s="47" customFormat="1" x14ac:dyDescent="0.25">
      <c r="B17" s="47" t="s">
        <v>119</v>
      </c>
      <c r="C17" s="1"/>
      <c r="D17" s="1"/>
      <c r="E17" s="1"/>
      <c r="F17" s="27"/>
      <c r="G17" s="1"/>
      <c r="H17" s="1"/>
      <c r="I17" s="1"/>
      <c r="J17" s="1"/>
      <c r="K17" s="1">
        <v>7523.64</v>
      </c>
      <c r="L17" s="1"/>
      <c r="M17" s="1"/>
      <c r="N17" s="59">
        <v>681.48</v>
      </c>
      <c r="O17" s="1">
        <f t="shared" si="0"/>
        <v>8205.1200000000008</v>
      </c>
    </row>
    <row r="18" spans="1:15" s="47" customFormat="1" x14ac:dyDescent="0.25">
      <c r="B18" s="66" t="s">
        <v>67</v>
      </c>
      <c r="C18" s="1">
        <v>2702.94</v>
      </c>
      <c r="D18" s="1"/>
      <c r="E18" s="1"/>
      <c r="F18" s="27"/>
      <c r="G18" s="1"/>
      <c r="H18" s="1"/>
      <c r="I18" s="1"/>
      <c r="J18" s="1"/>
      <c r="K18" s="1"/>
      <c r="L18" s="1"/>
      <c r="M18" s="1"/>
      <c r="N18" s="59"/>
      <c r="O18" s="1">
        <f t="shared" si="0"/>
        <v>2702.94</v>
      </c>
    </row>
    <row r="19" spans="1:15" s="47" customFormat="1" x14ac:dyDescent="0.25">
      <c r="B19" s="66" t="s">
        <v>64</v>
      </c>
      <c r="C19" s="1"/>
      <c r="D19" s="1">
        <v>6179.1</v>
      </c>
      <c r="E19" s="1"/>
      <c r="F19" s="27"/>
      <c r="G19" s="1"/>
      <c r="H19" s="1"/>
      <c r="I19" s="1"/>
      <c r="J19" s="1"/>
      <c r="K19" s="1"/>
      <c r="L19" s="1"/>
      <c r="M19" s="1"/>
      <c r="N19" s="59"/>
      <c r="O19" s="1">
        <f t="shared" si="0"/>
        <v>6179.1</v>
      </c>
    </row>
    <row r="20" spans="1:15" s="47" customFormat="1" x14ac:dyDescent="0.25">
      <c r="B20" s="66" t="s">
        <v>68</v>
      </c>
      <c r="C20" s="1">
        <v>13021.439999999999</v>
      </c>
      <c r="D20" s="1"/>
      <c r="E20" s="1"/>
      <c r="F20" s="27"/>
      <c r="G20" s="1"/>
      <c r="H20" s="1"/>
      <c r="I20" s="1"/>
      <c r="J20" s="1"/>
      <c r="K20" s="1"/>
      <c r="L20" s="1"/>
      <c r="M20" s="1"/>
      <c r="N20" s="59"/>
      <c r="O20" s="1">
        <f t="shared" si="0"/>
        <v>13021.439999999999</v>
      </c>
    </row>
    <row r="21" spans="1:15" s="47" customFormat="1" x14ac:dyDescent="0.25">
      <c r="B21" s="47" t="s">
        <v>8</v>
      </c>
      <c r="C21" s="1">
        <v>14587.460000000006</v>
      </c>
      <c r="D21" s="1">
        <v>6522.31</v>
      </c>
      <c r="E21" s="1">
        <v>40590.889999999992</v>
      </c>
      <c r="F21" s="27">
        <v>17466.97</v>
      </c>
      <c r="G21" s="1">
        <v>34926.980000000003</v>
      </c>
      <c r="H21" s="1">
        <v>33451.32</v>
      </c>
      <c r="I21" s="1">
        <v>30144.33</v>
      </c>
      <c r="J21" s="1">
        <v>13098.46</v>
      </c>
      <c r="K21" s="1">
        <v>23199.17</v>
      </c>
      <c r="L21" s="1">
        <v>19122.18</v>
      </c>
      <c r="M21" s="1">
        <v>9345.23</v>
      </c>
      <c r="N21" s="59">
        <v>2289.12</v>
      </c>
      <c r="O21" s="1">
        <f t="shared" si="0"/>
        <v>244744.42</v>
      </c>
    </row>
    <row r="22" spans="1:15" s="24" customFormat="1" x14ac:dyDescent="0.25">
      <c r="A22" s="2" t="s">
        <v>14</v>
      </c>
      <c r="B22" s="46"/>
      <c r="C22" s="38">
        <f t="shared" ref="C22:O22" si="1">SUM(C5:C21)</f>
        <v>259920.88000000006</v>
      </c>
      <c r="D22" s="38">
        <f t="shared" si="1"/>
        <v>208970.88999999998</v>
      </c>
      <c r="E22" s="38">
        <f t="shared" si="1"/>
        <v>96241.549999999988</v>
      </c>
      <c r="F22" s="38">
        <f t="shared" si="1"/>
        <v>104282.16999999998</v>
      </c>
      <c r="G22" s="38">
        <f t="shared" si="1"/>
        <v>253435.02</v>
      </c>
      <c r="H22" s="38">
        <f t="shared" si="1"/>
        <v>162384.35999999999</v>
      </c>
      <c r="I22" s="38">
        <f t="shared" si="1"/>
        <v>170635.68</v>
      </c>
      <c r="J22" s="38">
        <f t="shared" si="1"/>
        <v>188915.1</v>
      </c>
      <c r="K22" s="38">
        <f t="shared" si="1"/>
        <v>85191.209999999992</v>
      </c>
      <c r="L22" s="38">
        <f t="shared" si="1"/>
        <v>235736.18999999997</v>
      </c>
      <c r="M22" s="38">
        <f t="shared" si="1"/>
        <v>96759.099999999991</v>
      </c>
      <c r="N22" s="38">
        <f t="shared" si="1"/>
        <v>138749.99000000002</v>
      </c>
      <c r="O22" s="38">
        <f t="shared" si="1"/>
        <v>2001222.1400000001</v>
      </c>
    </row>
    <row r="23" spans="1:15" s="32" customFormat="1" x14ac:dyDescent="0.25">
      <c r="A23" s="44" t="s">
        <v>11</v>
      </c>
      <c r="B23" s="47" t="s">
        <v>59</v>
      </c>
      <c r="C23" s="34"/>
      <c r="D23" s="51"/>
      <c r="E23" s="51"/>
      <c r="F23" s="51">
        <v>2436.7800000000002</v>
      </c>
      <c r="G23" s="51">
        <v>2599.2199999999998</v>
      </c>
      <c r="H23" s="51">
        <v>963.88</v>
      </c>
      <c r="I23" s="34">
        <v>671.46</v>
      </c>
      <c r="J23" s="51">
        <v>812.26</v>
      </c>
      <c r="K23" s="51"/>
      <c r="L23" s="51"/>
      <c r="M23" s="51"/>
      <c r="N23" s="51"/>
      <c r="O23" s="1">
        <f>SUM(C23:N23)</f>
        <v>7483.6</v>
      </c>
    </row>
    <row r="24" spans="1:15" x14ac:dyDescent="0.25">
      <c r="B24" s="47" t="s">
        <v>12</v>
      </c>
      <c r="C24" s="1">
        <v>25687.929999999997</v>
      </c>
      <c r="D24" s="1">
        <v>11362.69</v>
      </c>
      <c r="E24" s="48">
        <v>26772.010000000002</v>
      </c>
      <c r="F24" s="27">
        <v>16129.4</v>
      </c>
      <c r="G24" s="39">
        <v>32630.3</v>
      </c>
      <c r="H24" s="39">
        <v>6794.51</v>
      </c>
      <c r="I24" s="1">
        <v>15241.76</v>
      </c>
      <c r="J24" s="39">
        <v>12935.49</v>
      </c>
      <c r="K24" s="39">
        <v>14992.31</v>
      </c>
      <c r="L24" s="39">
        <v>7529.69</v>
      </c>
      <c r="M24" s="39">
        <v>9027.5400000000009</v>
      </c>
      <c r="N24" s="60">
        <v>8467.6299999999992</v>
      </c>
      <c r="O24" s="1">
        <f>SUM(C24:N24)</f>
        <v>187571.26</v>
      </c>
    </row>
    <row r="25" spans="1:15" s="24" customFormat="1" x14ac:dyDescent="0.25">
      <c r="A25" s="2" t="s">
        <v>15</v>
      </c>
      <c r="B25" s="2"/>
      <c r="C25" s="38">
        <f t="shared" ref="C25:O25" si="2">SUM(C23:C24)</f>
        <v>25687.929999999997</v>
      </c>
      <c r="D25" s="38">
        <f t="shared" si="2"/>
        <v>11362.69</v>
      </c>
      <c r="E25" s="38">
        <f t="shared" si="2"/>
        <v>26772.010000000002</v>
      </c>
      <c r="F25" s="38">
        <f t="shared" si="2"/>
        <v>18566.18</v>
      </c>
      <c r="G25" s="38">
        <f t="shared" si="2"/>
        <v>35229.519999999997</v>
      </c>
      <c r="H25" s="38">
        <f t="shared" si="2"/>
        <v>7758.39</v>
      </c>
      <c r="I25" s="38">
        <f t="shared" si="2"/>
        <v>15913.220000000001</v>
      </c>
      <c r="J25" s="38">
        <f t="shared" si="2"/>
        <v>13747.75</v>
      </c>
      <c r="K25" s="38">
        <f t="shared" si="2"/>
        <v>14992.31</v>
      </c>
      <c r="L25" s="38">
        <f t="shared" si="2"/>
        <v>7529.69</v>
      </c>
      <c r="M25" s="38">
        <f t="shared" si="2"/>
        <v>9027.5400000000009</v>
      </c>
      <c r="N25" s="38">
        <f t="shared" si="2"/>
        <v>8467.6299999999992</v>
      </c>
      <c r="O25" s="38">
        <f t="shared" si="2"/>
        <v>195054.86000000002</v>
      </c>
    </row>
    <row r="26" spans="1:15" s="32" customFormat="1" x14ac:dyDescent="0.25">
      <c r="A26" s="44" t="s">
        <v>3</v>
      </c>
      <c r="B26" s="47" t="s">
        <v>111</v>
      </c>
      <c r="C26" s="47"/>
      <c r="D26" s="47"/>
      <c r="E26" s="47"/>
      <c r="F26" s="47"/>
      <c r="G26" s="47"/>
      <c r="H26" s="36">
        <v>1256.4000000000001</v>
      </c>
      <c r="I26" s="51"/>
      <c r="J26" s="51">
        <v>2512.8000000000002</v>
      </c>
      <c r="K26" s="51">
        <v>2479.3000000000002</v>
      </c>
      <c r="L26" s="51"/>
      <c r="M26" s="51"/>
      <c r="N26" s="51">
        <v>753.84</v>
      </c>
      <c r="O26" s="48">
        <f>SUM(C26:N26)</f>
        <v>7002.34</v>
      </c>
    </row>
    <row r="27" spans="1:15" s="32" customFormat="1" x14ac:dyDescent="0.25">
      <c r="A27" s="47"/>
      <c r="B27" s="47" t="s">
        <v>74</v>
      </c>
      <c r="C27" s="51">
        <v>16384.310000000001</v>
      </c>
      <c r="D27" s="51">
        <v>12617.949999999999</v>
      </c>
      <c r="E27" s="51">
        <v>20699.099999999995</v>
      </c>
      <c r="F27" s="51">
        <v>14949.549999999997</v>
      </c>
      <c r="G27" s="51">
        <v>16557.3</v>
      </c>
      <c r="H27" s="51">
        <v>19950.41</v>
      </c>
      <c r="I27" s="51">
        <v>21558.68</v>
      </c>
      <c r="J27" s="51">
        <v>15063.91</v>
      </c>
      <c r="K27" s="51">
        <v>30721.86</v>
      </c>
      <c r="L27" s="51">
        <v>17858.060000000001</v>
      </c>
      <c r="M27" s="51">
        <v>33200.160000000003</v>
      </c>
      <c r="N27" s="51">
        <v>34587.21</v>
      </c>
      <c r="O27" s="48">
        <f>SUM(C27:N27)</f>
        <v>254148.5</v>
      </c>
    </row>
    <row r="28" spans="1:15" s="24" customFormat="1" x14ac:dyDescent="0.25">
      <c r="A28" s="2" t="s">
        <v>16</v>
      </c>
      <c r="B28" s="2"/>
      <c r="C28" s="38">
        <f>SUM(C26:C27)</f>
        <v>16384.310000000001</v>
      </c>
      <c r="D28" s="38">
        <f t="shared" ref="D28:O28" si="3">SUM(D26:D27)</f>
        <v>12617.949999999999</v>
      </c>
      <c r="E28" s="38">
        <f t="shared" si="3"/>
        <v>20699.099999999995</v>
      </c>
      <c r="F28" s="38">
        <f t="shared" si="3"/>
        <v>14949.549999999997</v>
      </c>
      <c r="G28" s="38">
        <f t="shared" si="3"/>
        <v>16557.3</v>
      </c>
      <c r="H28" s="38">
        <f t="shared" si="3"/>
        <v>21206.81</v>
      </c>
      <c r="I28" s="38">
        <f t="shared" si="3"/>
        <v>21558.68</v>
      </c>
      <c r="J28" s="38">
        <f t="shared" si="3"/>
        <v>17576.71</v>
      </c>
      <c r="K28" s="38">
        <f t="shared" si="3"/>
        <v>33201.160000000003</v>
      </c>
      <c r="L28" s="38">
        <f t="shared" si="3"/>
        <v>17858.060000000001</v>
      </c>
      <c r="M28" s="38">
        <f t="shared" si="3"/>
        <v>33200.160000000003</v>
      </c>
      <c r="N28" s="38">
        <f t="shared" si="3"/>
        <v>35341.049999999996</v>
      </c>
      <c r="O28" s="38">
        <f t="shared" si="3"/>
        <v>261150.84</v>
      </c>
    </row>
    <row r="29" spans="1:15" s="32" customFormat="1" x14ac:dyDescent="0.25">
      <c r="A29" s="44" t="s">
        <v>2</v>
      </c>
      <c r="B29" s="61" t="s">
        <v>87</v>
      </c>
      <c r="C29" s="68"/>
      <c r="D29" s="68"/>
      <c r="E29" s="68"/>
      <c r="F29" s="68"/>
      <c r="G29" s="51">
        <v>5226</v>
      </c>
      <c r="H29" s="51">
        <v>7810.5</v>
      </c>
      <c r="I29" s="51">
        <v>6205.5</v>
      </c>
      <c r="J29" s="51">
        <v>9906</v>
      </c>
      <c r="K29" s="51">
        <v>11877</v>
      </c>
      <c r="L29" s="51">
        <v>5013</v>
      </c>
      <c r="M29" s="51">
        <v>10842</v>
      </c>
      <c r="N29" s="68">
        <v>15754.9</v>
      </c>
      <c r="O29" s="48">
        <f t="shared" ref="O29:O40" si="4">SUM(C29:N29)</f>
        <v>72634.899999999994</v>
      </c>
    </row>
    <row r="30" spans="1:15" s="32" customFormat="1" x14ac:dyDescent="0.25">
      <c r="B30" s="67" t="s">
        <v>75</v>
      </c>
      <c r="C30" s="34">
        <v>17786.07</v>
      </c>
      <c r="D30" s="40">
        <v>13705.960000000003</v>
      </c>
      <c r="E30" s="40">
        <v>6737.1600000000008</v>
      </c>
      <c r="F30" s="40">
        <v>9942.5800000000017</v>
      </c>
      <c r="G30" s="41">
        <v>5423.22</v>
      </c>
      <c r="H30" s="41"/>
      <c r="I30" s="43"/>
      <c r="J30" s="41">
        <v>2325</v>
      </c>
      <c r="K30" s="41"/>
      <c r="L30" s="41">
        <v>2550</v>
      </c>
      <c r="M30" s="41">
        <v>1560</v>
      </c>
      <c r="N30" s="41"/>
      <c r="O30" s="48">
        <f t="shared" si="4"/>
        <v>60029.990000000005</v>
      </c>
    </row>
    <row r="31" spans="1:15" s="32" customFormat="1" x14ac:dyDescent="0.25">
      <c r="B31" s="47" t="s">
        <v>120</v>
      </c>
      <c r="C31" s="34"/>
      <c r="D31" s="40"/>
      <c r="E31" s="40"/>
      <c r="F31" s="40"/>
      <c r="G31" s="41"/>
      <c r="H31" s="41"/>
      <c r="I31" s="43"/>
      <c r="J31" s="41"/>
      <c r="K31" s="41">
        <v>6543.16</v>
      </c>
      <c r="L31" s="41"/>
      <c r="M31" s="41">
        <v>1756.8</v>
      </c>
      <c r="N31" s="41">
        <v>475.8</v>
      </c>
      <c r="O31" s="48">
        <f t="shared" si="4"/>
        <v>8775.7599999999984</v>
      </c>
    </row>
    <row r="32" spans="1:15" s="32" customFormat="1" x14ac:dyDescent="0.25">
      <c r="B32" s="47" t="s">
        <v>112</v>
      </c>
      <c r="C32" s="34"/>
      <c r="D32" s="40"/>
      <c r="E32" s="40"/>
      <c r="F32" s="40"/>
      <c r="G32" s="41"/>
      <c r="H32" s="41">
        <v>8931.19</v>
      </c>
      <c r="I32" s="43"/>
      <c r="J32" s="41"/>
      <c r="K32" s="41"/>
      <c r="L32" s="41"/>
      <c r="M32" s="41"/>
      <c r="N32" s="41"/>
      <c r="O32" s="48">
        <f t="shared" si="4"/>
        <v>8931.19</v>
      </c>
    </row>
    <row r="33" spans="1:15" s="32" customFormat="1" x14ac:dyDescent="0.25">
      <c r="B33" s="47" t="s">
        <v>107</v>
      </c>
      <c r="C33" s="34"/>
      <c r="D33" s="40"/>
      <c r="E33" s="40"/>
      <c r="F33" s="40"/>
      <c r="G33" s="41">
        <v>6706.37</v>
      </c>
      <c r="H33" s="41">
        <v>4555.33</v>
      </c>
      <c r="I33" s="43"/>
      <c r="J33" s="41">
        <v>192</v>
      </c>
      <c r="K33" s="41"/>
      <c r="L33" s="41"/>
      <c r="M33" s="41"/>
      <c r="N33" s="41"/>
      <c r="O33" s="48">
        <f t="shared" si="4"/>
        <v>11453.7</v>
      </c>
    </row>
    <row r="34" spans="1:15" s="32" customFormat="1" x14ac:dyDescent="0.25">
      <c r="A34" s="47"/>
      <c r="B34" s="47" t="s">
        <v>76</v>
      </c>
      <c r="C34" s="34"/>
      <c r="D34" s="40"/>
      <c r="E34" s="40"/>
      <c r="F34" s="40">
        <v>2876.3500000000004</v>
      </c>
      <c r="G34" s="41"/>
      <c r="H34" s="41">
        <v>5094.5600000000004</v>
      </c>
      <c r="I34" s="43">
        <v>4409.83</v>
      </c>
      <c r="J34" s="41"/>
      <c r="K34" s="41"/>
      <c r="L34" s="41"/>
      <c r="M34" s="41"/>
      <c r="N34" s="41"/>
      <c r="O34" s="1">
        <f t="shared" si="4"/>
        <v>12380.740000000002</v>
      </c>
    </row>
    <row r="35" spans="1:15" s="32" customFormat="1" x14ac:dyDescent="0.25">
      <c r="A35" s="47"/>
      <c r="B35" s="47" t="s">
        <v>77</v>
      </c>
      <c r="C35" s="34">
        <v>14661.600000000002</v>
      </c>
      <c r="D35" s="40">
        <v>9446.4</v>
      </c>
      <c r="E35" s="40"/>
      <c r="F35" s="40"/>
      <c r="G35" s="41">
        <v>3523.76</v>
      </c>
      <c r="H35" s="41"/>
      <c r="I35" s="43"/>
      <c r="J35" s="41">
        <v>2181.17</v>
      </c>
      <c r="K35" s="41"/>
      <c r="L35" s="41"/>
      <c r="M35" s="41"/>
      <c r="N35" s="41"/>
      <c r="O35" s="1">
        <f t="shared" si="4"/>
        <v>29812.93</v>
      </c>
    </row>
    <row r="36" spans="1:15" s="32" customFormat="1" x14ac:dyDescent="0.25">
      <c r="A36" s="47"/>
      <c r="B36" s="47" t="s">
        <v>78</v>
      </c>
      <c r="C36" s="34">
        <v>4524</v>
      </c>
      <c r="D36" s="40"/>
      <c r="E36" s="40"/>
      <c r="F36" s="40"/>
      <c r="G36" s="41"/>
      <c r="H36" s="41"/>
      <c r="I36" s="43"/>
      <c r="J36" s="41"/>
      <c r="K36" s="41"/>
      <c r="L36" s="41"/>
      <c r="M36" s="41"/>
      <c r="N36" s="41"/>
      <c r="O36" s="1">
        <f t="shared" si="4"/>
        <v>4524</v>
      </c>
    </row>
    <row r="37" spans="1:15" s="32" customFormat="1" x14ac:dyDescent="0.25">
      <c r="A37" s="47"/>
      <c r="B37" s="47" t="s">
        <v>79</v>
      </c>
      <c r="C37" s="34"/>
      <c r="D37" s="40">
        <v>3130.4900000000002</v>
      </c>
      <c r="E37" s="40"/>
      <c r="F37" s="40"/>
      <c r="G37" s="41"/>
      <c r="H37" s="41"/>
      <c r="I37" s="43"/>
      <c r="J37" s="41"/>
      <c r="K37" s="41"/>
      <c r="L37" s="41"/>
      <c r="M37" s="41"/>
      <c r="N37" s="41"/>
      <c r="O37" s="1">
        <f t="shared" si="4"/>
        <v>3130.4900000000002</v>
      </c>
    </row>
    <row r="38" spans="1:15" s="32" customFormat="1" x14ac:dyDescent="0.25">
      <c r="A38" s="47"/>
      <c r="B38" s="47" t="s">
        <v>80</v>
      </c>
      <c r="C38" s="34">
        <v>6561.8</v>
      </c>
      <c r="D38" s="40">
        <v>9896.5399999999991</v>
      </c>
      <c r="E38" s="40">
        <v>5597.62</v>
      </c>
      <c r="F38" s="40">
        <v>1412.5600000000002</v>
      </c>
      <c r="G38" s="41">
        <v>5251.64</v>
      </c>
      <c r="H38" s="41">
        <v>2684.16</v>
      </c>
      <c r="I38" s="43">
        <v>1279.69</v>
      </c>
      <c r="J38" s="41"/>
      <c r="K38" s="41"/>
      <c r="L38" s="41"/>
      <c r="M38" s="41"/>
      <c r="N38" s="41"/>
      <c r="O38" s="1">
        <f t="shared" si="4"/>
        <v>32684.01</v>
      </c>
    </row>
    <row r="39" spans="1:15" s="32" customFormat="1" x14ac:dyDescent="0.25">
      <c r="A39" s="47"/>
      <c r="B39" s="47" t="s">
        <v>114</v>
      </c>
      <c r="C39" s="34"/>
      <c r="D39" s="40"/>
      <c r="E39" s="40"/>
      <c r="F39" s="40"/>
      <c r="G39" s="41"/>
      <c r="H39" s="41"/>
      <c r="I39" s="43">
        <v>4461.26</v>
      </c>
      <c r="J39" s="41"/>
      <c r="K39" s="41"/>
      <c r="L39" s="41">
        <v>1965.6</v>
      </c>
      <c r="M39" s="41"/>
      <c r="N39" s="41">
        <v>4674.6000000000004</v>
      </c>
      <c r="O39" s="1">
        <f t="shared" si="4"/>
        <v>11101.460000000001</v>
      </c>
    </row>
    <row r="40" spans="1:15" s="32" customFormat="1" x14ac:dyDescent="0.25">
      <c r="A40" s="47"/>
      <c r="B40" s="47" t="s">
        <v>122</v>
      </c>
      <c r="C40" s="34"/>
      <c r="D40" s="40"/>
      <c r="E40" s="40"/>
      <c r="F40" s="40"/>
      <c r="G40" s="41"/>
      <c r="H40" s="41"/>
      <c r="I40" s="43"/>
      <c r="J40" s="41"/>
      <c r="K40" s="41"/>
      <c r="L40" s="41"/>
      <c r="M40" s="41">
        <v>11788.27</v>
      </c>
      <c r="N40" s="41"/>
      <c r="O40" s="1">
        <f t="shared" si="4"/>
        <v>11788.27</v>
      </c>
    </row>
    <row r="41" spans="1:15" s="24" customFormat="1" x14ac:dyDescent="0.25">
      <c r="A41" s="2" t="s">
        <v>17</v>
      </c>
      <c r="B41" s="2"/>
      <c r="C41" s="28">
        <f t="shared" ref="C41:O41" si="5">SUM(C29:C40)</f>
        <v>43533.47</v>
      </c>
      <c r="D41" s="28">
        <f t="shared" si="5"/>
        <v>36179.39</v>
      </c>
      <c r="E41" s="28">
        <f t="shared" si="5"/>
        <v>12334.78</v>
      </c>
      <c r="F41" s="28">
        <f t="shared" si="5"/>
        <v>14231.490000000002</v>
      </c>
      <c r="G41" s="28">
        <f t="shared" si="5"/>
        <v>26130.989999999998</v>
      </c>
      <c r="H41" s="28">
        <f t="shared" si="5"/>
        <v>29075.740000000005</v>
      </c>
      <c r="I41" s="28">
        <f t="shared" si="5"/>
        <v>16356.28</v>
      </c>
      <c r="J41" s="28">
        <f t="shared" si="5"/>
        <v>14604.17</v>
      </c>
      <c r="K41" s="28">
        <f t="shared" si="5"/>
        <v>18420.16</v>
      </c>
      <c r="L41" s="28">
        <f t="shared" si="5"/>
        <v>9528.6</v>
      </c>
      <c r="M41" s="28">
        <f t="shared" si="5"/>
        <v>25947.07</v>
      </c>
      <c r="N41" s="28">
        <f t="shared" si="5"/>
        <v>20905.3</v>
      </c>
      <c r="O41" s="28">
        <f t="shared" si="5"/>
        <v>267247.44</v>
      </c>
    </row>
    <row r="42" spans="1:15" s="24" customFormat="1" x14ac:dyDescent="0.25">
      <c r="A42" s="47" t="s">
        <v>81</v>
      </c>
      <c r="B42" s="36" t="s">
        <v>82</v>
      </c>
      <c r="C42" s="40">
        <v>13238.140000000001</v>
      </c>
      <c r="D42" s="40">
        <v>1840.35</v>
      </c>
      <c r="E42" s="40">
        <v>1176.67</v>
      </c>
      <c r="F42" s="40">
        <v>17668.829999999998</v>
      </c>
      <c r="G42" s="40">
        <v>23207.61</v>
      </c>
      <c r="H42" s="40">
        <v>51718.77</v>
      </c>
      <c r="I42" s="40">
        <v>28619.13</v>
      </c>
      <c r="J42" s="40">
        <v>12427.94</v>
      </c>
      <c r="K42" s="40">
        <v>13364.49</v>
      </c>
      <c r="L42" s="40">
        <v>1754.48</v>
      </c>
      <c r="M42" s="40">
        <v>1200.6600000000001</v>
      </c>
      <c r="N42" s="40"/>
      <c r="O42" s="48">
        <f t="shared" ref="O42:O77" si="6">SUM(C42:N42)</f>
        <v>166217.07</v>
      </c>
    </row>
    <row r="43" spans="1:15" s="24" customFormat="1" x14ac:dyDescent="0.25">
      <c r="A43" s="47"/>
      <c r="B43" s="36" t="s">
        <v>83</v>
      </c>
      <c r="C43" s="40"/>
      <c r="D43" s="40">
        <v>1702.96</v>
      </c>
      <c r="E43" s="40">
        <v>1096.04</v>
      </c>
      <c r="F43" s="40"/>
      <c r="G43" s="40"/>
      <c r="H43" s="40"/>
      <c r="I43" s="40">
        <v>403.12</v>
      </c>
      <c r="J43" s="40"/>
      <c r="K43" s="40"/>
      <c r="L43" s="40"/>
      <c r="M43" s="40"/>
      <c r="N43" s="40">
        <v>1673.68</v>
      </c>
      <c r="O43" s="48">
        <f t="shared" si="6"/>
        <v>4875.8</v>
      </c>
    </row>
    <row r="44" spans="1:15" s="32" customFormat="1" x14ac:dyDescent="0.25">
      <c r="B44" s="57" t="s">
        <v>84</v>
      </c>
      <c r="C44" s="40">
        <v>11124.119999999999</v>
      </c>
      <c r="D44" s="40"/>
      <c r="E44" s="40">
        <v>3242.27</v>
      </c>
      <c r="F44" s="40">
        <v>3211.8500000000004</v>
      </c>
      <c r="G44" s="40">
        <v>12685.76</v>
      </c>
      <c r="H44" s="40"/>
      <c r="I44" s="40">
        <v>7031.73</v>
      </c>
      <c r="J44" s="40">
        <v>5444.08</v>
      </c>
      <c r="K44" s="40"/>
      <c r="L44" s="40">
        <v>6026.97</v>
      </c>
      <c r="M44" s="40">
        <v>2945.22</v>
      </c>
      <c r="N44" s="40">
        <v>7341.49</v>
      </c>
      <c r="O44" s="48">
        <f t="shared" si="6"/>
        <v>59053.49</v>
      </c>
    </row>
    <row r="45" spans="1:15" s="32" customFormat="1" x14ac:dyDescent="0.25">
      <c r="B45" s="57" t="s">
        <v>85</v>
      </c>
      <c r="C45" s="40"/>
      <c r="D45" s="40"/>
      <c r="E45" s="40">
        <v>931.35000000000014</v>
      </c>
      <c r="F45" s="40">
        <v>758.45</v>
      </c>
      <c r="G45" s="40"/>
      <c r="H45" s="40"/>
      <c r="I45" s="40"/>
      <c r="J45" s="40"/>
      <c r="K45" s="40"/>
      <c r="L45" s="40"/>
      <c r="M45" s="40"/>
      <c r="N45" s="40"/>
      <c r="O45" s="48">
        <f t="shared" si="6"/>
        <v>1689.8000000000002</v>
      </c>
    </row>
    <row r="46" spans="1:15" s="32" customFormat="1" x14ac:dyDescent="0.25">
      <c r="B46" s="47" t="s">
        <v>117</v>
      </c>
      <c r="C46" s="40"/>
      <c r="D46" s="40"/>
      <c r="E46" s="40"/>
      <c r="F46" s="40"/>
      <c r="G46" s="40"/>
      <c r="H46" s="40"/>
      <c r="I46" s="40"/>
      <c r="J46" s="47">
        <v>8589.7599999999984</v>
      </c>
      <c r="K46" s="40"/>
      <c r="L46" s="40"/>
      <c r="M46" s="40"/>
      <c r="N46" s="47"/>
      <c r="O46" s="48">
        <f t="shared" si="6"/>
        <v>8589.7599999999984</v>
      </c>
    </row>
    <row r="47" spans="1:15" s="32" customFormat="1" x14ac:dyDescent="0.25">
      <c r="B47" s="50" t="s">
        <v>63</v>
      </c>
      <c r="C47" s="34">
        <v>26858.770000000008</v>
      </c>
      <c r="D47" s="40">
        <v>20133.45</v>
      </c>
      <c r="E47" s="40">
        <v>18628.579999999998</v>
      </c>
      <c r="F47" s="40">
        <v>56188.589999999982</v>
      </c>
      <c r="G47" s="40">
        <v>23787.82</v>
      </c>
      <c r="H47" s="40">
        <v>35974.120000000003</v>
      </c>
      <c r="I47" s="43">
        <v>27455.06</v>
      </c>
      <c r="J47" s="40"/>
      <c r="K47" s="40">
        <v>46687.88</v>
      </c>
      <c r="L47" s="40">
        <v>23502.28</v>
      </c>
      <c r="M47" s="40">
        <v>24698.14</v>
      </c>
      <c r="N47" s="40">
        <v>26498.880000000001</v>
      </c>
      <c r="O47" s="48">
        <f t="shared" si="6"/>
        <v>330413.57</v>
      </c>
    </row>
    <row r="48" spans="1:15" s="32" customFormat="1" x14ac:dyDescent="0.25">
      <c r="B48" s="47" t="s">
        <v>125</v>
      </c>
      <c r="C48" s="34"/>
      <c r="D48" s="40"/>
      <c r="E48" s="40"/>
      <c r="F48" s="40"/>
      <c r="G48" s="40"/>
      <c r="H48" s="40"/>
      <c r="I48" s="43"/>
      <c r="J48" s="40"/>
      <c r="K48" s="40"/>
      <c r="L48" s="40"/>
      <c r="M48" s="40"/>
      <c r="N48" s="40">
        <v>2213.84</v>
      </c>
      <c r="O48" s="48">
        <f t="shared" si="6"/>
        <v>2213.84</v>
      </c>
    </row>
    <row r="49" spans="1:23" s="32" customFormat="1" x14ac:dyDescent="0.25">
      <c r="A49" s="47"/>
      <c r="B49" s="50" t="s">
        <v>86</v>
      </c>
      <c r="C49" s="34"/>
      <c r="D49" s="34"/>
      <c r="E49" s="34"/>
      <c r="F49" s="40">
        <v>7771.3200000000006</v>
      </c>
      <c r="G49" s="42">
        <v>3310.32</v>
      </c>
      <c r="H49" s="43">
        <v>402.56</v>
      </c>
      <c r="I49" s="43">
        <v>1283.1099999999999</v>
      </c>
      <c r="J49" s="43">
        <v>427.67</v>
      </c>
      <c r="K49" s="43">
        <v>571.87</v>
      </c>
      <c r="L49" s="43"/>
      <c r="M49" s="43"/>
      <c r="N49" s="43"/>
      <c r="O49" s="48">
        <f t="shared" si="6"/>
        <v>13766.850000000002</v>
      </c>
    </row>
    <row r="50" spans="1:23" s="32" customFormat="1" x14ac:dyDescent="0.25">
      <c r="A50" s="47"/>
      <c r="B50" s="47" t="s">
        <v>121</v>
      </c>
      <c r="C50" s="34"/>
      <c r="D50" s="34"/>
      <c r="E50" s="34"/>
      <c r="F50" s="40"/>
      <c r="G50" s="42"/>
      <c r="H50" s="43"/>
      <c r="I50" s="43"/>
      <c r="J50" s="43"/>
      <c r="K50" s="43"/>
      <c r="L50" s="43">
        <v>1992.98</v>
      </c>
      <c r="M50" s="43">
        <v>841.04</v>
      </c>
      <c r="N50" s="43"/>
      <c r="O50" s="48">
        <f t="shared" si="6"/>
        <v>2834.02</v>
      </c>
    </row>
    <row r="51" spans="1:23" x14ac:dyDescent="0.25">
      <c r="B51" s="50" t="s">
        <v>87</v>
      </c>
      <c r="C51" s="1">
        <v>2500.13</v>
      </c>
      <c r="D51" s="1">
        <v>1034.95</v>
      </c>
      <c r="E51" s="1">
        <v>1422.6</v>
      </c>
      <c r="F51" s="27">
        <v>635</v>
      </c>
      <c r="G51" s="31">
        <v>1686.44</v>
      </c>
      <c r="H51" s="1">
        <v>1585.02</v>
      </c>
      <c r="I51" s="1">
        <v>575.1</v>
      </c>
      <c r="J51" s="1">
        <v>1275.9000000000001</v>
      </c>
      <c r="K51" s="1">
        <v>642.14</v>
      </c>
      <c r="L51" s="1">
        <v>270.79000000000002</v>
      </c>
      <c r="M51" s="1">
        <v>4264.6899999999996</v>
      </c>
      <c r="N51" s="1">
        <v>3222.94</v>
      </c>
      <c r="O51" s="48">
        <f t="shared" si="6"/>
        <v>19115.7</v>
      </c>
    </row>
    <row r="52" spans="1:23" s="47" customFormat="1" x14ac:dyDescent="0.25">
      <c r="B52" s="47" t="s">
        <v>108</v>
      </c>
      <c r="C52" s="1"/>
      <c r="D52" s="1"/>
      <c r="E52" s="1"/>
      <c r="F52" s="27"/>
      <c r="G52" s="31">
        <v>31811.68</v>
      </c>
      <c r="H52" s="1"/>
      <c r="I52" s="1"/>
      <c r="J52" s="1">
        <v>8836.42</v>
      </c>
      <c r="K52" s="1">
        <v>11153.01</v>
      </c>
      <c r="L52" s="1">
        <v>63317.48</v>
      </c>
      <c r="M52" s="1">
        <v>16431.25</v>
      </c>
      <c r="N52" s="1">
        <v>62939.07</v>
      </c>
      <c r="O52" s="48">
        <f t="shared" si="6"/>
        <v>194488.91</v>
      </c>
    </row>
    <row r="53" spans="1:23" s="47" customFormat="1" x14ac:dyDescent="0.25">
      <c r="B53" s="50" t="s">
        <v>88</v>
      </c>
      <c r="C53" s="1">
        <v>4582.96</v>
      </c>
      <c r="D53" s="1">
        <v>1917.12</v>
      </c>
      <c r="E53" s="1">
        <v>2141.9499999999998</v>
      </c>
      <c r="F53" s="27">
        <v>19244.779999999995</v>
      </c>
      <c r="G53" s="31">
        <v>9405.25</v>
      </c>
      <c r="H53" s="1">
        <v>10763.58</v>
      </c>
      <c r="I53" s="1">
        <v>5032.6000000000004</v>
      </c>
      <c r="J53" s="1">
        <v>5521.94</v>
      </c>
      <c r="K53" s="1">
        <v>9479.36</v>
      </c>
      <c r="L53" s="1">
        <v>2917.54</v>
      </c>
      <c r="M53" s="1"/>
      <c r="N53" s="1"/>
      <c r="O53" s="48">
        <f t="shared" si="6"/>
        <v>71007.08</v>
      </c>
    </row>
    <row r="54" spans="1:23" s="47" customFormat="1" x14ac:dyDescent="0.25">
      <c r="B54" s="47" t="s">
        <v>89</v>
      </c>
      <c r="C54" s="1"/>
      <c r="D54" s="1"/>
      <c r="E54" s="1"/>
      <c r="F54" s="27">
        <v>725.57999999999993</v>
      </c>
      <c r="G54" s="31">
        <v>5634.06</v>
      </c>
      <c r="H54" s="1">
        <v>6498.88</v>
      </c>
      <c r="I54" s="1">
        <v>11445.96</v>
      </c>
      <c r="J54" s="1">
        <v>852</v>
      </c>
      <c r="K54" s="1"/>
      <c r="L54" s="1"/>
      <c r="M54" s="1"/>
      <c r="N54" s="1"/>
      <c r="O54" s="48">
        <f t="shared" si="6"/>
        <v>25156.48</v>
      </c>
    </row>
    <row r="55" spans="1:23" x14ac:dyDescent="0.25">
      <c r="B55" s="50" t="s">
        <v>90</v>
      </c>
      <c r="C55" s="1"/>
      <c r="D55" s="1"/>
      <c r="E55" s="1">
        <v>2425.5</v>
      </c>
      <c r="F55" s="27">
        <v>1378</v>
      </c>
      <c r="G55" s="31"/>
      <c r="H55" s="1"/>
      <c r="I55" s="1">
        <v>67713.7</v>
      </c>
      <c r="J55" s="1">
        <v>32470.75</v>
      </c>
      <c r="K55" s="1">
        <v>48798.27</v>
      </c>
      <c r="L55" s="1">
        <v>74763</v>
      </c>
      <c r="M55" s="1">
        <v>94707.07</v>
      </c>
      <c r="N55" s="1">
        <v>79769.95</v>
      </c>
      <c r="O55" s="48">
        <f t="shared" si="6"/>
        <v>402026.24000000005</v>
      </c>
    </row>
    <row r="56" spans="1:23" s="47" customFormat="1" x14ac:dyDescent="0.25">
      <c r="B56" s="47" t="s">
        <v>126</v>
      </c>
      <c r="C56" s="1"/>
      <c r="D56" s="1"/>
      <c r="E56" s="1"/>
      <c r="F56" s="27"/>
      <c r="G56" s="31"/>
      <c r="H56" s="1"/>
      <c r="I56" s="1"/>
      <c r="J56" s="1"/>
      <c r="K56" s="1"/>
      <c r="L56" s="1"/>
      <c r="M56" s="1"/>
      <c r="N56" s="1">
        <v>41795</v>
      </c>
      <c r="O56" s="48">
        <f t="shared" si="6"/>
        <v>41795</v>
      </c>
    </row>
    <row r="57" spans="1:23" s="47" customFormat="1" x14ac:dyDescent="0.25">
      <c r="B57" s="50" t="s">
        <v>4</v>
      </c>
      <c r="C57" s="1"/>
      <c r="D57" s="1">
        <v>3376.98</v>
      </c>
      <c r="E57" s="1"/>
      <c r="F57" s="27"/>
      <c r="G57" s="31"/>
      <c r="H57" s="1"/>
      <c r="I57" s="1"/>
      <c r="J57" s="1"/>
      <c r="K57" s="1"/>
      <c r="L57" s="1"/>
      <c r="M57" s="1"/>
      <c r="N57" s="1"/>
      <c r="O57" s="48">
        <f t="shared" si="6"/>
        <v>3376.98</v>
      </c>
    </row>
    <row r="58" spans="1:23" s="47" customFormat="1" x14ac:dyDescent="0.25">
      <c r="B58" s="50" t="s">
        <v>91</v>
      </c>
      <c r="C58" s="1">
        <v>17067.189999999995</v>
      </c>
      <c r="D58" s="1">
        <v>8443.3599999999988</v>
      </c>
      <c r="E58" s="1">
        <v>3740.1600000000003</v>
      </c>
      <c r="F58" s="27">
        <v>8999.1999999999989</v>
      </c>
      <c r="G58" s="31">
        <v>16643.7</v>
      </c>
      <c r="H58" s="1">
        <v>8308.6200000000008</v>
      </c>
      <c r="I58" s="1">
        <v>6410.01</v>
      </c>
      <c r="J58" s="1">
        <v>6360.95</v>
      </c>
      <c r="K58" s="1">
        <v>10313.31</v>
      </c>
      <c r="L58" s="1">
        <v>14558</v>
      </c>
      <c r="M58" s="1">
        <v>10297.19</v>
      </c>
      <c r="N58" s="1">
        <v>8259.7199999999993</v>
      </c>
      <c r="O58" s="48">
        <f t="shared" si="6"/>
        <v>119401.41</v>
      </c>
    </row>
    <row r="59" spans="1:23" s="47" customFormat="1" x14ac:dyDescent="0.25">
      <c r="B59" s="50" t="s">
        <v>92</v>
      </c>
      <c r="C59" s="1"/>
      <c r="D59" s="1">
        <v>7408.25</v>
      </c>
      <c r="E59" s="1">
        <v>2278</v>
      </c>
      <c r="F59" s="27"/>
      <c r="G59" s="31"/>
      <c r="H59" s="1"/>
      <c r="I59" s="1"/>
      <c r="J59" s="1">
        <v>92</v>
      </c>
      <c r="K59" s="1"/>
      <c r="L59" s="1">
        <v>624</v>
      </c>
      <c r="M59" s="1"/>
      <c r="N59" s="1"/>
      <c r="O59" s="48">
        <f t="shared" si="6"/>
        <v>10402.25</v>
      </c>
      <c r="V59" s="47">
        <v>1672.27</v>
      </c>
      <c r="W59" s="47">
        <v>1672.27</v>
      </c>
    </row>
    <row r="60" spans="1:23" s="47" customFormat="1" x14ac:dyDescent="0.25">
      <c r="B60" s="47" t="s">
        <v>103</v>
      </c>
      <c r="C60" s="1"/>
      <c r="D60" s="1"/>
      <c r="E60" s="1"/>
      <c r="F60" s="27"/>
      <c r="G60" s="31"/>
      <c r="H60" s="1"/>
      <c r="I60" s="1"/>
      <c r="J60" s="1">
        <v>16417.5</v>
      </c>
      <c r="K60" s="1"/>
      <c r="L60" s="1">
        <v>1665</v>
      </c>
      <c r="M60" s="1"/>
      <c r="N60" s="1"/>
      <c r="O60" s="48">
        <f t="shared" si="6"/>
        <v>18082.5</v>
      </c>
    </row>
    <row r="61" spans="1:23" s="47" customFormat="1" x14ac:dyDescent="0.25">
      <c r="B61" s="47" t="s">
        <v>127</v>
      </c>
      <c r="C61" s="1"/>
      <c r="D61" s="1"/>
      <c r="E61" s="1"/>
      <c r="F61" s="27"/>
      <c r="G61" s="31"/>
      <c r="H61" s="1"/>
      <c r="I61" s="1"/>
      <c r="J61" s="1"/>
      <c r="K61" s="1"/>
      <c r="L61" s="1"/>
      <c r="M61" s="1"/>
      <c r="N61" s="1">
        <v>986.04</v>
      </c>
      <c r="O61" s="48">
        <f t="shared" si="6"/>
        <v>986.04</v>
      </c>
    </row>
    <row r="62" spans="1:23" s="47" customFormat="1" x14ac:dyDescent="0.25">
      <c r="B62" s="47" t="s">
        <v>104</v>
      </c>
      <c r="I62" s="1">
        <v>1672.27</v>
      </c>
      <c r="J62" s="1">
        <v>3983.26</v>
      </c>
      <c r="K62" s="1"/>
      <c r="L62" s="1"/>
      <c r="M62" s="1"/>
      <c r="N62" s="1"/>
      <c r="O62" s="48">
        <f t="shared" si="6"/>
        <v>5655.5300000000007</v>
      </c>
      <c r="V62" s="47">
        <v>1672.27</v>
      </c>
      <c r="W62" s="47">
        <v>1672.27</v>
      </c>
    </row>
    <row r="63" spans="1:23" s="47" customFormat="1" x14ac:dyDescent="0.25">
      <c r="B63" s="47" t="s">
        <v>93</v>
      </c>
      <c r="C63" s="1">
        <v>21357.69000000001</v>
      </c>
      <c r="D63" s="1"/>
      <c r="E63" s="1">
        <v>9360.1200000000008</v>
      </c>
      <c r="F63" s="27">
        <v>12646.33</v>
      </c>
      <c r="G63" s="31"/>
      <c r="H63" s="1"/>
      <c r="I63" s="1">
        <v>6053.28</v>
      </c>
      <c r="J63" s="1">
        <v>3525.51</v>
      </c>
      <c r="K63" s="1">
        <v>2829.72</v>
      </c>
      <c r="L63" s="1"/>
      <c r="M63" s="1">
        <v>2309.48</v>
      </c>
      <c r="N63" s="1"/>
      <c r="O63" s="48">
        <f t="shared" si="6"/>
        <v>58082.130000000019</v>
      </c>
    </row>
    <row r="64" spans="1:23" s="47" customFormat="1" x14ac:dyDescent="0.25">
      <c r="B64" s="67" t="s">
        <v>94</v>
      </c>
      <c r="C64" s="1">
        <v>31086.029999999984</v>
      </c>
      <c r="D64" s="1">
        <v>34530.179999999964</v>
      </c>
      <c r="E64" s="1">
        <v>19619.489999999998</v>
      </c>
      <c r="F64" s="27">
        <v>25831.379999999994</v>
      </c>
      <c r="G64" s="31">
        <v>33836.79</v>
      </c>
      <c r="H64" s="1">
        <v>7860.14</v>
      </c>
      <c r="I64" s="1">
        <v>10265.200000000001</v>
      </c>
      <c r="J64" s="1">
        <v>22957.15</v>
      </c>
      <c r="K64" s="1">
        <v>8880.9699999999993</v>
      </c>
      <c r="L64" s="1">
        <v>16625.73</v>
      </c>
      <c r="M64" s="1">
        <v>4942.9799999999996</v>
      </c>
      <c r="N64" s="1">
        <v>6689.8</v>
      </c>
      <c r="O64" s="48">
        <f t="shared" si="6"/>
        <v>223125.83999999997</v>
      </c>
    </row>
    <row r="65" spans="1:15" s="47" customFormat="1" x14ac:dyDescent="0.25">
      <c r="B65" s="47" t="s">
        <v>95</v>
      </c>
      <c r="C65" s="1"/>
      <c r="D65" s="1">
        <v>2774.63</v>
      </c>
      <c r="E65" s="1"/>
      <c r="F65" s="27"/>
      <c r="H65" s="1"/>
      <c r="I65" s="1"/>
      <c r="J65" s="1"/>
      <c r="K65" s="1"/>
      <c r="L65" s="1"/>
      <c r="M65" s="1"/>
      <c r="N65" s="1"/>
      <c r="O65" s="48">
        <f t="shared" si="6"/>
        <v>2774.63</v>
      </c>
    </row>
    <row r="66" spans="1:15" s="47" customFormat="1" x14ac:dyDescent="0.25">
      <c r="B66" s="47" t="s">
        <v>96</v>
      </c>
      <c r="C66" s="1">
        <v>2210.33</v>
      </c>
      <c r="D66" s="1">
        <v>4214.12</v>
      </c>
      <c r="E66" s="1">
        <v>9989.7800000000007</v>
      </c>
      <c r="F66" s="27">
        <v>31516.719999999987</v>
      </c>
      <c r="G66" s="31">
        <v>41656.620000000003</v>
      </c>
      <c r="H66" s="1">
        <v>11297.48</v>
      </c>
      <c r="I66" s="1">
        <v>46866.6</v>
      </c>
      <c r="J66" s="1">
        <v>21330.52</v>
      </c>
      <c r="K66" s="1">
        <v>21626.83</v>
      </c>
      <c r="L66" s="1">
        <v>31654.799999999999</v>
      </c>
      <c r="M66" s="1">
        <v>5628.53</v>
      </c>
      <c r="N66" s="1">
        <v>7969.73</v>
      </c>
      <c r="O66" s="48">
        <f t="shared" si="6"/>
        <v>235962.05999999994</v>
      </c>
    </row>
    <row r="67" spans="1:15" s="47" customFormat="1" x14ac:dyDescent="0.25">
      <c r="B67" s="47" t="s">
        <v>97</v>
      </c>
      <c r="C67" s="1"/>
      <c r="D67" s="1"/>
      <c r="E67" s="1">
        <v>333.02</v>
      </c>
      <c r="F67" s="27"/>
      <c r="G67" s="31"/>
      <c r="H67" s="1"/>
      <c r="I67" s="1"/>
      <c r="J67" s="1"/>
      <c r="K67" s="1"/>
      <c r="L67" s="1"/>
      <c r="M67" s="1"/>
      <c r="N67" s="1"/>
      <c r="O67" s="48">
        <f t="shared" si="6"/>
        <v>333.02</v>
      </c>
    </row>
    <row r="68" spans="1:15" s="47" customFormat="1" x14ac:dyDescent="0.25">
      <c r="B68" s="47" t="s">
        <v>116</v>
      </c>
      <c r="C68" s="1"/>
      <c r="D68" s="1"/>
      <c r="E68" s="1"/>
      <c r="F68" s="27"/>
      <c r="G68" s="31"/>
      <c r="H68" s="1"/>
      <c r="I68" s="1"/>
      <c r="J68" s="1"/>
      <c r="K68" s="1"/>
      <c r="L68" s="1"/>
      <c r="M68" s="1">
        <v>960.29</v>
      </c>
      <c r="N68" s="1"/>
      <c r="O68" s="48">
        <f t="shared" si="6"/>
        <v>960.29</v>
      </c>
    </row>
    <row r="69" spans="1:15" s="47" customFormat="1" x14ac:dyDescent="0.25">
      <c r="B69" s="47" t="s">
        <v>118</v>
      </c>
      <c r="C69" s="1"/>
      <c r="D69" s="1"/>
      <c r="E69" s="1"/>
      <c r="F69" s="27"/>
      <c r="G69" s="31"/>
      <c r="H69" s="1"/>
      <c r="I69" s="1"/>
      <c r="J69" s="1">
        <v>1358.57</v>
      </c>
      <c r="K69" s="1"/>
      <c r="L69" s="1"/>
      <c r="M69" s="1"/>
      <c r="N69" s="1">
        <v>471.19</v>
      </c>
      <c r="O69" s="48">
        <f t="shared" si="6"/>
        <v>1829.76</v>
      </c>
    </row>
    <row r="70" spans="1:15" s="47" customFormat="1" x14ac:dyDescent="0.25">
      <c r="B70" s="47" t="s">
        <v>114</v>
      </c>
      <c r="C70" s="1"/>
      <c r="D70" s="1"/>
      <c r="E70" s="1"/>
      <c r="F70" s="27"/>
      <c r="G70" s="31"/>
      <c r="H70" s="1"/>
      <c r="I70" s="1">
        <v>969.84</v>
      </c>
      <c r="J70" s="1"/>
      <c r="K70" s="1"/>
      <c r="L70" s="1"/>
      <c r="M70" s="1"/>
      <c r="N70" s="1"/>
      <c r="O70" s="48">
        <f t="shared" si="6"/>
        <v>969.84</v>
      </c>
    </row>
    <row r="71" spans="1:15" s="47" customFormat="1" x14ac:dyDescent="0.25">
      <c r="B71" s="50" t="s">
        <v>98</v>
      </c>
      <c r="C71" s="1"/>
      <c r="D71" s="1"/>
      <c r="E71" s="1">
        <v>5401.38</v>
      </c>
      <c r="F71" s="27">
        <v>6173</v>
      </c>
      <c r="G71" s="31">
        <v>1543.25</v>
      </c>
      <c r="H71" s="1">
        <v>8598.11</v>
      </c>
      <c r="I71" s="1">
        <v>1543.25</v>
      </c>
      <c r="J71" s="1">
        <v>4326.62</v>
      </c>
      <c r="K71" s="1"/>
      <c r="L71" s="1">
        <v>1157.44</v>
      </c>
      <c r="M71" s="1"/>
      <c r="N71" s="1"/>
      <c r="O71" s="48">
        <f t="shared" si="6"/>
        <v>28743.05</v>
      </c>
    </row>
    <row r="72" spans="1:15" s="47" customFormat="1" x14ac:dyDescent="0.25">
      <c r="B72" s="47" t="s">
        <v>115</v>
      </c>
      <c r="C72" s="1"/>
      <c r="D72" s="1"/>
      <c r="E72" s="1"/>
      <c r="F72" s="27"/>
      <c r="G72" s="31"/>
      <c r="H72" s="1"/>
      <c r="I72" s="1">
        <v>681.59</v>
      </c>
      <c r="J72" s="1">
        <v>509.8</v>
      </c>
      <c r="K72" s="1">
        <v>511.3</v>
      </c>
      <c r="L72" s="1">
        <v>1546.91</v>
      </c>
      <c r="M72" s="1">
        <v>506.98</v>
      </c>
      <c r="N72" s="1"/>
      <c r="O72" s="48">
        <f t="shared" si="6"/>
        <v>3756.5800000000004</v>
      </c>
    </row>
    <row r="73" spans="1:15" s="47" customFormat="1" x14ac:dyDescent="0.25">
      <c r="B73" s="50" t="s">
        <v>99</v>
      </c>
      <c r="C73" s="1">
        <v>9452.3500000000022</v>
      </c>
      <c r="D73" s="1">
        <v>1742.3500000000001</v>
      </c>
      <c r="E73" s="1"/>
      <c r="F73" s="27"/>
      <c r="G73" s="31">
        <v>9459.39</v>
      </c>
      <c r="H73" s="1">
        <v>5141.38</v>
      </c>
      <c r="I73" s="1">
        <v>3185.27</v>
      </c>
      <c r="J73" s="1"/>
      <c r="K73" s="1"/>
      <c r="L73" s="1"/>
      <c r="M73" s="1">
        <v>5202.24</v>
      </c>
      <c r="N73" s="1">
        <v>1231.52</v>
      </c>
      <c r="O73" s="48">
        <f t="shared" si="6"/>
        <v>35414.5</v>
      </c>
    </row>
    <row r="74" spans="1:15" s="47" customFormat="1" x14ac:dyDescent="0.25">
      <c r="B74" s="47" t="s">
        <v>123</v>
      </c>
      <c r="C74" s="1"/>
      <c r="D74" s="1"/>
      <c r="E74" s="1"/>
      <c r="F74" s="27"/>
      <c r="G74" s="31"/>
      <c r="H74" s="1"/>
      <c r="I74" s="1"/>
      <c r="J74" s="1"/>
      <c r="K74" s="1"/>
      <c r="L74" s="1"/>
      <c r="M74" s="1">
        <v>900</v>
      </c>
      <c r="N74" s="1">
        <v>1350</v>
      </c>
      <c r="O74" s="48">
        <f t="shared" si="6"/>
        <v>2250</v>
      </c>
    </row>
    <row r="75" spans="1:15" x14ac:dyDescent="0.25">
      <c r="B75" s="50" t="s">
        <v>100</v>
      </c>
      <c r="C75" s="1">
        <v>9779.08</v>
      </c>
      <c r="D75" s="1">
        <v>5121.7699999999995</v>
      </c>
      <c r="E75" s="1">
        <v>8156.52</v>
      </c>
      <c r="F75" s="27">
        <v>8036.43</v>
      </c>
      <c r="G75" s="31">
        <v>6548.12</v>
      </c>
      <c r="H75" s="1">
        <v>5794.86</v>
      </c>
      <c r="I75" s="1">
        <v>5748.13</v>
      </c>
      <c r="J75" s="1">
        <v>5386.36</v>
      </c>
      <c r="K75" s="1">
        <v>6313.88</v>
      </c>
      <c r="L75" s="1">
        <v>4177.87</v>
      </c>
      <c r="M75" s="1">
        <v>1698.6</v>
      </c>
      <c r="O75" s="48">
        <f t="shared" si="6"/>
        <v>66761.62</v>
      </c>
    </row>
    <row r="76" spans="1:15" s="47" customFormat="1" x14ac:dyDescent="0.25">
      <c r="B76" s="47" t="s">
        <v>8</v>
      </c>
      <c r="C76" s="1"/>
      <c r="D76" s="1"/>
      <c r="E76" s="1"/>
      <c r="F76" s="27"/>
      <c r="G76" s="31">
        <v>8910.6</v>
      </c>
      <c r="H76" s="1">
        <v>8479.58</v>
      </c>
      <c r="I76" s="1">
        <v>8564.92</v>
      </c>
      <c r="J76" s="1">
        <v>13009.52</v>
      </c>
      <c r="K76" s="1">
        <v>11158.43</v>
      </c>
      <c r="L76" s="1">
        <v>23340.55</v>
      </c>
      <c r="M76" s="1">
        <v>22250.95</v>
      </c>
      <c r="N76" s="1">
        <v>19852.78</v>
      </c>
      <c r="O76" s="48">
        <f t="shared" si="6"/>
        <v>115567.32999999999</v>
      </c>
    </row>
    <row r="77" spans="1:15" x14ac:dyDescent="0.25">
      <c r="B77" s="54" t="s">
        <v>101</v>
      </c>
      <c r="C77" s="1">
        <v>11000.409999999994</v>
      </c>
      <c r="D77" s="1">
        <v>15161.849999999993</v>
      </c>
      <c r="E77" s="1">
        <v>14692.639999999996</v>
      </c>
      <c r="F77" s="27">
        <v>35644.19</v>
      </c>
      <c r="G77" s="31">
        <v>20408.759999999998</v>
      </c>
      <c r="H77" s="1">
        <v>42900.12</v>
      </c>
      <c r="I77" s="1">
        <v>52603.87</v>
      </c>
      <c r="J77" s="1">
        <v>50317.52</v>
      </c>
      <c r="K77" s="1">
        <v>21331.62</v>
      </c>
      <c r="L77" s="1">
        <v>55135.360000000001</v>
      </c>
      <c r="M77" s="1">
        <v>20847.38</v>
      </c>
      <c r="N77" s="1">
        <v>14921.61</v>
      </c>
      <c r="O77" s="48">
        <f t="shared" si="6"/>
        <v>354965.32999999996</v>
      </c>
    </row>
    <row r="78" spans="1:15" s="24" customFormat="1" x14ac:dyDescent="0.25">
      <c r="A78" s="2" t="s">
        <v>18</v>
      </c>
      <c r="B78" s="28"/>
      <c r="C78" s="28">
        <f t="shared" ref="C78:O78" si="7">SUM(C42:C77)</f>
        <v>160257.19999999998</v>
      </c>
      <c r="D78" s="28">
        <f t="shared" ref="D78" si="8">SUM(D42:D77)</f>
        <v>109402.31999999996</v>
      </c>
      <c r="E78" s="28">
        <f t="shared" ref="E78" si="9">SUM(E42:E77)</f>
        <v>104636.07</v>
      </c>
      <c r="F78" s="28">
        <f t="shared" ref="F78" si="10">SUM(F42:F77)</f>
        <v>236429.64999999997</v>
      </c>
      <c r="G78" s="28">
        <f t="shared" ref="G78" si="11">SUM(G42:G77)</f>
        <v>250536.17</v>
      </c>
      <c r="H78" s="28">
        <f t="shared" ref="H78" si="12">SUM(H42:H77)</f>
        <v>205323.22</v>
      </c>
      <c r="I78" s="28">
        <f t="shared" ref="I78" si="13">SUM(I42:I77)</f>
        <v>294123.74000000005</v>
      </c>
      <c r="J78" s="28">
        <f t="shared" ref="J78" si="14">SUM(J42:J77)</f>
        <v>225421.73999999993</v>
      </c>
      <c r="K78" s="28">
        <f t="shared" ref="K78" si="15">SUM(K42:K77)</f>
        <v>213663.07999999996</v>
      </c>
      <c r="L78" s="28">
        <f t="shared" ref="L78" si="16">SUM(L42:L77)</f>
        <v>325031.18</v>
      </c>
      <c r="M78" s="28">
        <f t="shared" ref="M78" si="17">SUM(M42:M77)</f>
        <v>220632.69000000006</v>
      </c>
      <c r="N78" s="28">
        <f t="shared" ref="N78" si="18">SUM(N42:N77)</f>
        <v>287187.24</v>
      </c>
      <c r="O78" s="28">
        <f t="shared" ref="O78" si="19">SUM(O42:O77)</f>
        <v>2632644.3000000003</v>
      </c>
    </row>
    <row r="79" spans="1:15" s="32" customFormat="1" x14ac:dyDescent="0.25">
      <c r="A79" s="36" t="s">
        <v>9</v>
      </c>
      <c r="B79" s="47" t="s">
        <v>113</v>
      </c>
      <c r="C79" s="69"/>
      <c r="D79" s="69"/>
      <c r="E79" s="69"/>
      <c r="F79" s="69"/>
      <c r="G79" s="69"/>
      <c r="H79" s="40">
        <v>15540.97</v>
      </c>
      <c r="I79" s="69"/>
      <c r="J79" s="40">
        <v>23623.45</v>
      </c>
      <c r="K79" s="69"/>
      <c r="L79" s="69"/>
      <c r="M79" s="40">
        <v>14663.36</v>
      </c>
      <c r="N79" s="40">
        <v>6156</v>
      </c>
      <c r="O79" s="48">
        <f t="shared" ref="O79:O91" si="20">SUM(C79:N79)</f>
        <v>59983.78</v>
      </c>
    </row>
    <row r="80" spans="1:15" s="63" customFormat="1" x14ac:dyDescent="0.25">
      <c r="B80" s="61" t="s">
        <v>102</v>
      </c>
      <c r="C80" s="64"/>
      <c r="D80" s="64"/>
      <c r="E80" s="64"/>
      <c r="F80" s="64">
        <v>2400</v>
      </c>
      <c r="G80" s="64">
        <v>4500</v>
      </c>
      <c r="H80" s="64">
        <v>4950</v>
      </c>
      <c r="I80" s="64">
        <v>12000</v>
      </c>
      <c r="J80" s="64">
        <v>6000</v>
      </c>
      <c r="K80" s="64">
        <v>10350</v>
      </c>
      <c r="L80" s="64">
        <v>1950</v>
      </c>
      <c r="M80" s="64">
        <v>7650</v>
      </c>
      <c r="N80" s="64">
        <v>4350</v>
      </c>
      <c r="O80" s="48">
        <f t="shared" si="20"/>
        <v>54150</v>
      </c>
    </row>
    <row r="81" spans="1:21" s="36" customFormat="1" x14ac:dyDescent="0.25">
      <c r="B81" s="61" t="s">
        <v>87</v>
      </c>
      <c r="C81" s="1">
        <v>12956.320000000002</v>
      </c>
      <c r="D81" s="1">
        <v>871.56</v>
      </c>
      <c r="E81" s="1">
        <v>6349.3000000000011</v>
      </c>
      <c r="F81" s="1">
        <v>3975.84</v>
      </c>
      <c r="G81" s="1">
        <v>903.6</v>
      </c>
      <c r="H81" s="65"/>
      <c r="I81" s="34"/>
      <c r="J81" s="34">
        <v>903.6</v>
      </c>
      <c r="K81" s="34"/>
      <c r="L81" s="43">
        <v>2102.34</v>
      </c>
      <c r="M81" s="43">
        <v>6006.71</v>
      </c>
      <c r="N81" s="43">
        <v>4254.76</v>
      </c>
      <c r="O81" s="1">
        <f t="shared" si="20"/>
        <v>38324.03</v>
      </c>
      <c r="P81" s="43"/>
      <c r="Q81" s="43"/>
      <c r="R81" s="43"/>
      <c r="S81" s="43"/>
      <c r="T81" s="43"/>
      <c r="U81" s="1"/>
    </row>
    <row r="82" spans="1:21" s="36" customFormat="1" x14ac:dyDescent="0.25">
      <c r="B82" s="61" t="s">
        <v>89</v>
      </c>
      <c r="C82" s="1">
        <v>18820</v>
      </c>
      <c r="D82" s="1">
        <v>3836.68</v>
      </c>
      <c r="E82" s="1">
        <v>15480.109999999999</v>
      </c>
      <c r="F82" s="1">
        <v>5169.7999999999993</v>
      </c>
      <c r="G82" s="1">
        <v>16022.38</v>
      </c>
      <c r="H82" s="65">
        <v>15066.65</v>
      </c>
      <c r="I82" s="34">
        <v>22895.43</v>
      </c>
      <c r="J82" s="34">
        <v>13796.4</v>
      </c>
      <c r="K82" s="34">
        <v>14774.42</v>
      </c>
      <c r="L82" s="43">
        <v>4060.8</v>
      </c>
      <c r="M82" s="43">
        <v>29883.18</v>
      </c>
      <c r="N82" s="43">
        <v>23687.02</v>
      </c>
      <c r="O82" s="1">
        <f t="shared" si="20"/>
        <v>183492.86999999997</v>
      </c>
      <c r="P82" s="43"/>
      <c r="Q82" s="43"/>
      <c r="R82" s="43"/>
      <c r="S82" s="43"/>
      <c r="T82" s="43"/>
      <c r="U82" s="1"/>
    </row>
    <row r="83" spans="1:21" s="36" customFormat="1" x14ac:dyDescent="0.25">
      <c r="B83" s="47" t="s">
        <v>124</v>
      </c>
      <c r="C83" s="1"/>
      <c r="D83" s="1"/>
      <c r="E83" s="1"/>
      <c r="F83" s="1"/>
      <c r="G83" s="1"/>
      <c r="H83" s="65"/>
      <c r="I83" s="34"/>
      <c r="J83" s="34"/>
      <c r="K83" s="34"/>
      <c r="L83" s="43"/>
      <c r="M83" s="43">
        <v>2711.26</v>
      </c>
      <c r="N83" s="43">
        <v>13344.1</v>
      </c>
      <c r="O83" s="1">
        <f t="shared" si="20"/>
        <v>16055.36</v>
      </c>
      <c r="P83" s="43"/>
      <c r="Q83" s="43"/>
      <c r="R83" s="43"/>
      <c r="S83" s="43"/>
      <c r="T83" s="43"/>
      <c r="U83" s="1"/>
    </row>
    <row r="84" spans="1:21" s="36" customFormat="1" x14ac:dyDescent="0.25">
      <c r="B84" s="61" t="s">
        <v>103</v>
      </c>
      <c r="C84" s="1">
        <v>17096.160000000003</v>
      </c>
      <c r="D84" s="1"/>
      <c r="E84" s="1"/>
      <c r="F84" s="1"/>
      <c r="G84" s="1">
        <v>1050</v>
      </c>
      <c r="H84" s="65">
        <v>1350</v>
      </c>
      <c r="I84" s="34"/>
      <c r="J84" s="34"/>
      <c r="K84" s="34">
        <v>11788.2</v>
      </c>
      <c r="L84" s="43">
        <v>5623.78</v>
      </c>
      <c r="M84" s="43">
        <v>15730.8</v>
      </c>
      <c r="N84" s="43">
        <v>7672.2</v>
      </c>
      <c r="O84" s="1">
        <f t="shared" si="20"/>
        <v>60311.14</v>
      </c>
      <c r="P84" s="43"/>
      <c r="Q84" s="43"/>
      <c r="R84" s="43"/>
      <c r="S84" s="43"/>
      <c r="T84" s="43"/>
      <c r="U84" s="1"/>
    </row>
    <row r="85" spans="1:21" s="36" customFormat="1" x14ac:dyDescent="0.25">
      <c r="B85" s="61" t="s">
        <v>104</v>
      </c>
      <c r="C85" s="1"/>
      <c r="D85" s="1"/>
      <c r="E85" s="1"/>
      <c r="F85" s="1">
        <v>903.6</v>
      </c>
      <c r="G85" s="1">
        <v>1807.2</v>
      </c>
      <c r="H85" s="65">
        <v>903.6</v>
      </c>
      <c r="I85" s="34">
        <v>903.6</v>
      </c>
      <c r="J85" s="34">
        <v>975.49</v>
      </c>
      <c r="K85" s="34">
        <v>2265.02</v>
      </c>
      <c r="L85" s="43">
        <v>3614.4</v>
      </c>
      <c r="M85" s="43">
        <v>3505.97</v>
      </c>
      <c r="N85" s="43">
        <v>11258.85</v>
      </c>
      <c r="O85" s="1">
        <f t="shared" si="20"/>
        <v>26137.73</v>
      </c>
      <c r="P85" s="43"/>
      <c r="Q85" s="43"/>
      <c r="R85" s="43"/>
      <c r="S85" s="43"/>
      <c r="T85" s="43"/>
      <c r="U85" s="1"/>
    </row>
    <row r="86" spans="1:21" s="36" customFormat="1" x14ac:dyDescent="0.25">
      <c r="B86" s="47" t="s">
        <v>97</v>
      </c>
      <c r="C86" s="1"/>
      <c r="D86" s="1"/>
      <c r="E86" s="1"/>
      <c r="F86" s="1"/>
      <c r="G86" s="1"/>
      <c r="H86" s="65">
        <v>2497.6799999999998</v>
      </c>
      <c r="I86" s="34"/>
      <c r="J86" s="34"/>
      <c r="K86" s="34"/>
      <c r="L86" s="43"/>
      <c r="M86" s="43"/>
      <c r="N86" s="43"/>
      <c r="O86" s="1">
        <f t="shared" si="20"/>
        <v>2497.6799999999998</v>
      </c>
      <c r="P86" s="43"/>
      <c r="Q86" s="43"/>
      <c r="R86" s="43"/>
      <c r="S86" s="43"/>
      <c r="T86" s="43"/>
      <c r="U86" s="1"/>
    </row>
    <row r="87" spans="1:21" s="36" customFormat="1" x14ac:dyDescent="0.25">
      <c r="B87" s="47" t="s">
        <v>109</v>
      </c>
      <c r="C87" s="1"/>
      <c r="D87" s="1"/>
      <c r="E87" s="1"/>
      <c r="F87" s="1"/>
      <c r="G87" s="1">
        <v>4835.38</v>
      </c>
      <c r="H87" s="65"/>
      <c r="I87" s="34"/>
      <c r="J87" s="34">
        <v>18280.080000000002</v>
      </c>
      <c r="K87" s="34">
        <v>7371</v>
      </c>
      <c r="L87" s="43">
        <v>2948.4</v>
      </c>
      <c r="M87" s="43">
        <v>9140.0400000000009</v>
      </c>
      <c r="N87" s="43">
        <v>4422.6000000000004</v>
      </c>
      <c r="O87" s="1">
        <f t="shared" si="20"/>
        <v>46997.5</v>
      </c>
      <c r="P87" s="43"/>
      <c r="Q87" s="43"/>
      <c r="R87" s="43"/>
      <c r="S87" s="43"/>
      <c r="T87" s="43"/>
      <c r="U87" s="1"/>
    </row>
    <row r="88" spans="1:21" s="36" customFormat="1" x14ac:dyDescent="0.25">
      <c r="B88" s="61" t="s">
        <v>67</v>
      </c>
      <c r="C88" s="1">
        <v>6263.0400000000009</v>
      </c>
      <c r="D88" s="1">
        <v>3769.1200000000003</v>
      </c>
      <c r="E88" s="1"/>
      <c r="F88" s="1"/>
      <c r="G88" s="1"/>
      <c r="H88" s="65"/>
      <c r="I88" s="34"/>
      <c r="J88" s="34"/>
      <c r="K88" s="34"/>
      <c r="L88" s="43"/>
      <c r="M88" s="43"/>
      <c r="N88" s="43"/>
      <c r="O88" s="1">
        <f t="shared" si="20"/>
        <v>10032.160000000002</v>
      </c>
      <c r="P88" s="43"/>
      <c r="Q88" s="43"/>
      <c r="R88" s="43"/>
      <c r="S88" s="43"/>
      <c r="T88" s="43"/>
      <c r="U88" s="1"/>
    </row>
    <row r="89" spans="1:21" x14ac:dyDescent="0.25">
      <c r="B89" s="61" t="s">
        <v>105</v>
      </c>
      <c r="C89" s="1"/>
      <c r="D89" s="1"/>
      <c r="E89" s="1">
        <v>-95.330000000000069</v>
      </c>
      <c r="F89" s="1">
        <v>4134.72</v>
      </c>
      <c r="H89" s="65">
        <v>1699.2</v>
      </c>
      <c r="J89" s="1"/>
      <c r="K89" s="1"/>
      <c r="L89" s="62"/>
      <c r="M89" s="1"/>
      <c r="N89" s="1"/>
      <c r="O89" s="1">
        <f t="shared" si="20"/>
        <v>5738.59</v>
      </c>
      <c r="P89" s="1"/>
      <c r="Q89" s="1"/>
      <c r="R89" s="1"/>
      <c r="S89" s="1"/>
      <c r="T89" s="1"/>
      <c r="U89" s="1"/>
    </row>
    <row r="90" spans="1:21" s="47" customFormat="1" x14ac:dyDescent="0.25">
      <c r="B90" s="47" t="s">
        <v>100</v>
      </c>
      <c r="C90" s="1"/>
      <c r="D90" s="1"/>
      <c r="E90" s="1"/>
      <c r="F90" s="1"/>
      <c r="G90" s="1"/>
      <c r="H90" s="65"/>
      <c r="I90" s="1"/>
      <c r="J90" s="1"/>
      <c r="K90" s="1"/>
      <c r="L90" s="62"/>
      <c r="M90" s="1">
        <v>2145.6</v>
      </c>
      <c r="N90" s="1"/>
      <c r="O90" s="1">
        <f t="shared" si="20"/>
        <v>2145.6</v>
      </c>
      <c r="P90" s="1"/>
      <c r="Q90" s="1"/>
      <c r="R90" s="1"/>
      <c r="S90" s="1"/>
      <c r="T90" s="1"/>
      <c r="U90" s="1"/>
    </row>
    <row r="91" spans="1:21" s="47" customFormat="1" x14ac:dyDescent="0.25">
      <c r="B91" s="47" t="s">
        <v>8</v>
      </c>
      <c r="C91" s="1">
        <v>46487.049999999996</v>
      </c>
      <c r="D91" s="1">
        <v>3379.0699999999997</v>
      </c>
      <c r="E91" s="1">
        <v>41954.1</v>
      </c>
      <c r="F91" s="1">
        <v>21387.4</v>
      </c>
      <c r="G91" s="1"/>
      <c r="H91" s="65"/>
      <c r="I91" s="1">
        <v>851.86</v>
      </c>
      <c r="J91" s="1">
        <v>26327</v>
      </c>
      <c r="K91" s="1">
        <v>4259.3</v>
      </c>
      <c r="L91" s="62">
        <v>4200.83</v>
      </c>
      <c r="M91" s="1">
        <v>13994.78</v>
      </c>
      <c r="N91" s="1"/>
      <c r="O91" s="1">
        <f t="shared" si="20"/>
        <v>162841.38999999996</v>
      </c>
      <c r="P91" s="1"/>
      <c r="Q91" s="1"/>
      <c r="R91" s="1"/>
      <c r="S91" s="58"/>
      <c r="T91" s="1"/>
      <c r="U91" s="1"/>
    </row>
    <row r="92" spans="1:21" s="24" customFormat="1" x14ac:dyDescent="0.25">
      <c r="A92" s="2" t="s">
        <v>19</v>
      </c>
      <c r="B92" s="37"/>
      <c r="C92" s="37">
        <f t="shared" ref="C92:O92" si="21">SUM(C79:C91)</f>
        <v>101622.57</v>
      </c>
      <c r="D92" s="37">
        <f t="shared" si="21"/>
        <v>11856.43</v>
      </c>
      <c r="E92" s="37">
        <f t="shared" si="21"/>
        <v>63688.179999999993</v>
      </c>
      <c r="F92" s="37">
        <f t="shared" si="21"/>
        <v>37971.360000000001</v>
      </c>
      <c r="G92" s="37">
        <f t="shared" si="21"/>
        <v>29118.560000000001</v>
      </c>
      <c r="H92" s="37">
        <f t="shared" si="21"/>
        <v>42008.1</v>
      </c>
      <c r="I92" s="37">
        <f t="shared" si="21"/>
        <v>36650.89</v>
      </c>
      <c r="J92" s="37">
        <f t="shared" si="21"/>
        <v>89906.01999999999</v>
      </c>
      <c r="K92" s="37">
        <f t="shared" si="21"/>
        <v>50807.939999999995</v>
      </c>
      <c r="L92" s="37">
        <f t="shared" si="21"/>
        <v>24500.550000000003</v>
      </c>
      <c r="M92" s="37">
        <f t="shared" si="21"/>
        <v>105431.70000000001</v>
      </c>
      <c r="N92" s="37">
        <f t="shared" si="21"/>
        <v>75145.53</v>
      </c>
      <c r="O92" s="37">
        <f t="shared" si="21"/>
        <v>668707.82999999984</v>
      </c>
    </row>
    <row r="93" spans="1:21" s="32" customFormat="1" x14ac:dyDescent="0.25">
      <c r="A93" s="44" t="s">
        <v>10</v>
      </c>
      <c r="B93" s="61" t="s">
        <v>89</v>
      </c>
      <c r="C93" s="34">
        <v>6647.3400000000011</v>
      </c>
      <c r="D93" s="52">
        <v>3904.3</v>
      </c>
      <c r="E93" s="52">
        <v>7198.65</v>
      </c>
      <c r="F93" s="52">
        <v>5706.3</v>
      </c>
      <c r="G93" s="51">
        <v>6907.64</v>
      </c>
      <c r="H93" s="51">
        <v>6131.52</v>
      </c>
      <c r="I93" s="34">
        <v>5689.19</v>
      </c>
      <c r="J93" s="51">
        <v>25942.04</v>
      </c>
      <c r="K93" s="51">
        <v>17065.990000000002</v>
      </c>
      <c r="L93" s="51"/>
      <c r="M93" s="51">
        <v>39311.800000000003</v>
      </c>
      <c r="N93" s="51">
        <v>16207.41</v>
      </c>
      <c r="O93" s="48">
        <f>SUM(C93:N93)</f>
        <v>140712.18000000002</v>
      </c>
    </row>
    <row r="94" spans="1:21" s="32" customFormat="1" x14ac:dyDescent="0.25">
      <c r="A94" s="47"/>
      <c r="B94" s="47" t="s">
        <v>104</v>
      </c>
      <c r="C94" s="34"/>
      <c r="D94" s="52"/>
      <c r="E94" s="52"/>
      <c r="F94" s="52"/>
      <c r="G94" s="51"/>
      <c r="H94" s="51"/>
      <c r="I94" s="34"/>
      <c r="J94" s="51">
        <v>2624.54</v>
      </c>
      <c r="K94" s="51">
        <v>4482.62</v>
      </c>
      <c r="L94" s="51">
        <v>5781.07</v>
      </c>
      <c r="M94" s="51"/>
      <c r="N94" s="51"/>
      <c r="O94" s="48">
        <f>SUM(C94:N94)</f>
        <v>12888.23</v>
      </c>
    </row>
    <row r="95" spans="1:21" s="32" customFormat="1" ht="15.75" customHeight="1" x14ac:dyDescent="0.25">
      <c r="A95" s="47"/>
      <c r="B95" s="61" t="s">
        <v>94</v>
      </c>
      <c r="C95" s="34">
        <v>3015</v>
      </c>
      <c r="D95" s="52">
        <v>2685</v>
      </c>
      <c r="E95" s="52"/>
      <c r="F95" s="53"/>
      <c r="G95" s="51">
        <v>3435</v>
      </c>
      <c r="H95" s="51">
        <v>3210</v>
      </c>
      <c r="I95" s="34">
        <v>1080</v>
      </c>
      <c r="J95" s="51">
        <v>6070</v>
      </c>
      <c r="K95" s="51">
        <v>10380</v>
      </c>
      <c r="L95" s="51">
        <v>8710</v>
      </c>
      <c r="M95" s="51">
        <v>4381</v>
      </c>
      <c r="N95" s="51">
        <v>21544.5</v>
      </c>
      <c r="O95" s="48">
        <f>SUM(C95:N95)</f>
        <v>64510.5</v>
      </c>
    </row>
    <row r="96" spans="1:21" s="32" customFormat="1" ht="15.75" customHeight="1" x14ac:dyDescent="0.25">
      <c r="A96" s="47"/>
      <c r="B96" s="47" t="s">
        <v>116</v>
      </c>
      <c r="C96" s="34"/>
      <c r="D96" s="52"/>
      <c r="E96" s="52"/>
      <c r="F96" s="53"/>
      <c r="G96" s="51"/>
      <c r="H96" s="51"/>
      <c r="I96" s="34">
        <v>644.85</v>
      </c>
      <c r="J96" s="51">
        <v>1913.06</v>
      </c>
      <c r="K96" s="51"/>
      <c r="L96" s="51">
        <v>5798.85</v>
      </c>
      <c r="M96" s="51">
        <v>2242.58</v>
      </c>
      <c r="N96" s="51">
        <v>1280.0999999999999</v>
      </c>
      <c r="O96" s="48">
        <f>SUM(C96:N96)</f>
        <v>11879.44</v>
      </c>
    </row>
    <row r="97" spans="1:15" s="32" customFormat="1" x14ac:dyDescent="0.25">
      <c r="A97" s="47"/>
      <c r="B97" s="47" t="s">
        <v>98</v>
      </c>
      <c r="C97" s="34"/>
      <c r="D97" s="52"/>
      <c r="E97" s="52"/>
      <c r="F97" s="53"/>
      <c r="G97" s="51">
        <v>4629.75</v>
      </c>
      <c r="H97" s="51"/>
      <c r="I97" s="34">
        <v>3858.12</v>
      </c>
      <c r="J97" s="51"/>
      <c r="K97" s="51">
        <v>2395.87</v>
      </c>
      <c r="L97" s="51">
        <v>385.81</v>
      </c>
      <c r="M97" s="51"/>
      <c r="N97" s="51">
        <v>2480.2399999999998</v>
      </c>
      <c r="O97" s="48">
        <f>SUM(C97:N97)</f>
        <v>13749.789999999997</v>
      </c>
    </row>
    <row r="98" spans="1:15" s="24" customFormat="1" x14ac:dyDescent="0.25">
      <c r="A98" s="2" t="s">
        <v>20</v>
      </c>
      <c r="B98" s="37"/>
      <c r="C98" s="28">
        <f>SUM(C93:C97)</f>
        <v>9662.34</v>
      </c>
      <c r="D98" s="28">
        <f t="shared" ref="D98:O98" si="22">SUM(D93:D97)</f>
        <v>6589.3</v>
      </c>
      <c r="E98" s="28">
        <f t="shared" si="22"/>
        <v>7198.65</v>
      </c>
      <c r="F98" s="28">
        <f t="shared" si="22"/>
        <v>5706.3</v>
      </c>
      <c r="G98" s="28">
        <f t="shared" si="22"/>
        <v>14972.39</v>
      </c>
      <c r="H98" s="28">
        <f t="shared" si="22"/>
        <v>9341.52</v>
      </c>
      <c r="I98" s="28">
        <f t="shared" si="22"/>
        <v>11272.16</v>
      </c>
      <c r="J98" s="28">
        <f t="shared" si="22"/>
        <v>36549.64</v>
      </c>
      <c r="K98" s="28">
        <f t="shared" si="22"/>
        <v>34324.480000000003</v>
      </c>
      <c r="L98" s="28">
        <f t="shared" si="22"/>
        <v>20675.73</v>
      </c>
      <c r="M98" s="28">
        <f t="shared" si="22"/>
        <v>45935.380000000005</v>
      </c>
      <c r="N98" s="28">
        <f t="shared" si="22"/>
        <v>41512.25</v>
      </c>
      <c r="O98" s="28">
        <f t="shared" si="22"/>
        <v>243740.14000000004</v>
      </c>
    </row>
    <row r="99" spans="1:15" s="24" customFormat="1" x14ac:dyDescent="0.25">
      <c r="A99" s="25" t="s">
        <v>13</v>
      </c>
      <c r="B99" s="29"/>
      <c r="C99" s="29">
        <f t="shared" ref="C99:O99" si="23">C98+C92+C78+C41+C28+C25+C22</f>
        <v>617068.69999999995</v>
      </c>
      <c r="D99" s="29">
        <f t="shared" si="23"/>
        <v>396978.97</v>
      </c>
      <c r="E99" s="29">
        <f t="shared" si="23"/>
        <v>331570.33999999997</v>
      </c>
      <c r="F99" s="29">
        <f t="shared" si="23"/>
        <v>432136.6999999999</v>
      </c>
      <c r="G99" s="29">
        <f t="shared" si="23"/>
        <v>625979.94999999995</v>
      </c>
      <c r="H99" s="29">
        <f t="shared" si="23"/>
        <v>477098.14</v>
      </c>
      <c r="I99" s="29">
        <f t="shared" si="23"/>
        <v>566510.65000000014</v>
      </c>
      <c r="J99" s="29">
        <f t="shared" si="23"/>
        <v>586721.12999999989</v>
      </c>
      <c r="K99" s="29">
        <f t="shared" si="23"/>
        <v>450600.33999999997</v>
      </c>
      <c r="L99" s="29">
        <f t="shared" si="23"/>
        <v>640859.99999999988</v>
      </c>
      <c r="M99" s="29">
        <f t="shared" si="23"/>
        <v>536933.64000000013</v>
      </c>
      <c r="N99" s="29">
        <f t="shared" si="23"/>
        <v>607308.99</v>
      </c>
      <c r="O99" s="29">
        <f t="shared" si="23"/>
        <v>6269767.5500000007</v>
      </c>
    </row>
    <row r="100" spans="1:15" x14ac:dyDescent="0.25">
      <c r="B100" s="61"/>
      <c r="G100" s="31"/>
    </row>
    <row r="101" spans="1:15" x14ac:dyDescent="0.25">
      <c r="B101" s="61"/>
    </row>
    <row r="102" spans="1:15" x14ac:dyDescent="0.25">
      <c r="B102" s="61"/>
    </row>
    <row r="103" spans="1:15" x14ac:dyDescent="0.25">
      <c r="B103" s="61"/>
    </row>
    <row r="104" spans="1:15" x14ac:dyDescent="0.25">
      <c r="B104" s="61"/>
    </row>
    <row r="105" spans="1:15" x14ac:dyDescent="0.25">
      <c r="B105" s="61"/>
    </row>
    <row r="106" spans="1:15" x14ac:dyDescent="0.25">
      <c r="B106" s="61"/>
    </row>
    <row r="107" spans="1:15" x14ac:dyDescent="0.25">
      <c r="B107" s="61"/>
    </row>
    <row r="108" spans="1:15" x14ac:dyDescent="0.25">
      <c r="B108" s="61"/>
    </row>
    <row r="109" spans="1:15" x14ac:dyDescent="0.25">
      <c r="B109" s="61"/>
    </row>
    <row r="110" spans="1:15" x14ac:dyDescent="0.25">
      <c r="B110" s="61"/>
    </row>
    <row r="111" spans="1:15" x14ac:dyDescent="0.25">
      <c r="B111" s="61"/>
    </row>
    <row r="112" spans="1:15" x14ac:dyDescent="0.25">
      <c r="B112" s="61"/>
    </row>
    <row r="113" spans="2:2" x14ac:dyDescent="0.25">
      <c r="B113" s="61"/>
    </row>
    <row r="114" spans="2:2" x14ac:dyDescent="0.25">
      <c r="B114" s="61"/>
    </row>
    <row r="115" spans="2:2" x14ac:dyDescent="0.25">
      <c r="B115" s="61"/>
    </row>
    <row r="116" spans="2:2" x14ac:dyDescent="0.25">
      <c r="B116" s="61"/>
    </row>
    <row r="117" spans="2:2" x14ac:dyDescent="0.25">
      <c r="B117" s="61"/>
    </row>
    <row r="118" spans="2:2" x14ac:dyDescent="0.25">
      <c r="B118" s="61"/>
    </row>
    <row r="119" spans="2:2" x14ac:dyDescent="0.25">
      <c r="B119" s="61"/>
    </row>
    <row r="120" spans="2:2" x14ac:dyDescent="0.25">
      <c r="B120" s="61"/>
    </row>
    <row r="121" spans="2:2" x14ac:dyDescent="0.25">
      <c r="B121" s="61"/>
    </row>
    <row r="122" spans="2:2" x14ac:dyDescent="0.25">
      <c r="B122" s="61"/>
    </row>
    <row r="123" spans="2:2" x14ac:dyDescent="0.25">
      <c r="B123" s="61"/>
    </row>
    <row r="124" spans="2:2" x14ac:dyDescent="0.25">
      <c r="B124" s="61"/>
    </row>
    <row r="125" spans="2:2" x14ac:dyDescent="0.25">
      <c r="B125" s="61"/>
    </row>
    <row r="126" spans="2:2" x14ac:dyDescent="0.25">
      <c r="B126" s="61"/>
    </row>
    <row r="127" spans="2:2" x14ac:dyDescent="0.25">
      <c r="B127" s="61"/>
    </row>
    <row r="128" spans="2:2" x14ac:dyDescent="0.25">
      <c r="B128" s="61"/>
    </row>
    <row r="129" spans="2:2" x14ac:dyDescent="0.25">
      <c r="B129" s="61"/>
    </row>
    <row r="130" spans="2:2" x14ac:dyDescent="0.25">
      <c r="B130" s="61"/>
    </row>
    <row r="131" spans="2:2" x14ac:dyDescent="0.25">
      <c r="B131" s="61"/>
    </row>
    <row r="132" spans="2:2" x14ac:dyDescent="0.25">
      <c r="B132" s="61"/>
    </row>
    <row r="133" spans="2:2" x14ac:dyDescent="0.25">
      <c r="B133" s="61"/>
    </row>
    <row r="134" spans="2:2" x14ac:dyDescent="0.25">
      <c r="B134" s="61"/>
    </row>
    <row r="135" spans="2:2" x14ac:dyDescent="0.25">
      <c r="B135" s="61"/>
    </row>
    <row r="136" spans="2:2" x14ac:dyDescent="0.25">
      <c r="B136" s="61"/>
    </row>
    <row r="137" spans="2:2" x14ac:dyDescent="0.25">
      <c r="B137" s="61"/>
    </row>
    <row r="138" spans="2:2" x14ac:dyDescent="0.25">
      <c r="B138" s="61"/>
    </row>
    <row r="139" spans="2:2" x14ac:dyDescent="0.25">
      <c r="B139" s="61"/>
    </row>
    <row r="140" spans="2:2" x14ac:dyDescent="0.25">
      <c r="B140" s="61"/>
    </row>
    <row r="141" spans="2:2" x14ac:dyDescent="0.25">
      <c r="B141" s="61"/>
    </row>
    <row r="142" spans="2:2" x14ac:dyDescent="0.25">
      <c r="B142" s="61"/>
    </row>
    <row r="143" spans="2:2" x14ac:dyDescent="0.25">
      <c r="B143" s="61"/>
    </row>
    <row r="144" spans="2:2" x14ac:dyDescent="0.25">
      <c r="B144" s="61"/>
    </row>
    <row r="145" spans="2:2" x14ac:dyDescent="0.25">
      <c r="B145" s="61"/>
    </row>
    <row r="146" spans="2:2" x14ac:dyDescent="0.25">
      <c r="B146" s="61"/>
    </row>
    <row r="147" spans="2:2" x14ac:dyDescent="0.25">
      <c r="B147" s="61"/>
    </row>
    <row r="148" spans="2:2" x14ac:dyDescent="0.25">
      <c r="B148" s="61"/>
    </row>
    <row r="149" spans="2:2" x14ac:dyDescent="0.25">
      <c r="B149" s="61"/>
    </row>
    <row r="150" spans="2:2" x14ac:dyDescent="0.25">
      <c r="B150" s="61"/>
    </row>
    <row r="151" spans="2:2" x14ac:dyDescent="0.25">
      <c r="B151" s="61"/>
    </row>
    <row r="152" spans="2:2" x14ac:dyDescent="0.25">
      <c r="B152" s="61"/>
    </row>
    <row r="153" spans="2:2" x14ac:dyDescent="0.25">
      <c r="B153" s="61"/>
    </row>
    <row r="154" spans="2:2" x14ac:dyDescent="0.25">
      <c r="B154" s="61"/>
    </row>
    <row r="155" spans="2:2" x14ac:dyDescent="0.25">
      <c r="B155" s="61"/>
    </row>
    <row r="156" spans="2:2" x14ac:dyDescent="0.25">
      <c r="B156" s="61"/>
    </row>
    <row r="157" spans="2:2" x14ac:dyDescent="0.25">
      <c r="B157" s="61"/>
    </row>
    <row r="158" spans="2:2" x14ac:dyDescent="0.25">
      <c r="B158" s="61"/>
    </row>
    <row r="159" spans="2:2" x14ac:dyDescent="0.25">
      <c r="B159" s="61"/>
    </row>
    <row r="160" spans="2:2" x14ac:dyDescent="0.25">
      <c r="B160" s="61"/>
    </row>
    <row r="161" spans="2:2" x14ac:dyDescent="0.25">
      <c r="B161" s="61"/>
    </row>
    <row r="162" spans="2:2" x14ac:dyDescent="0.25">
      <c r="B162" s="61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&amp; Agency Spend</vt:lpstr>
      <vt:lpstr>Agency by Supplier </vt:lpstr>
    </vt:vector>
  </TitlesOfParts>
  <Company>RBHT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Woodhouse Anthony</cp:lastModifiedBy>
  <dcterms:created xsi:type="dcterms:W3CDTF">2015-06-24T13:44:42Z</dcterms:created>
  <dcterms:modified xsi:type="dcterms:W3CDTF">2022-04-11T12:12:04Z</dcterms:modified>
</cp:coreProperties>
</file>