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105" windowWidth="9600" windowHeight="12045" activeTab="1"/>
  </bookViews>
  <sheets>
    <sheet name="Bank &amp; Agency Spend" sheetId="2" r:id="rId1"/>
    <sheet name="Agency by Supplier " sheetId="4" r:id="rId2"/>
  </sheets>
  <calcPr calcId="145621"/>
</workbook>
</file>

<file path=xl/calcChain.xml><?xml version="1.0" encoding="utf-8"?>
<calcChain xmlns="http://schemas.openxmlformats.org/spreadsheetml/2006/main">
  <c r="O144" i="4" l="1"/>
  <c r="O126" i="4"/>
  <c r="O82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O66" i="4"/>
  <c r="O38" i="4"/>
  <c r="O33" i="4"/>
  <c r="O32" i="4"/>
  <c r="O148" i="4" l="1"/>
  <c r="N152" i="4"/>
  <c r="M152" i="4"/>
  <c r="L152" i="4"/>
  <c r="K152" i="4"/>
  <c r="J152" i="4"/>
  <c r="I152" i="4"/>
  <c r="H152" i="4"/>
  <c r="G152" i="4"/>
  <c r="F152" i="4"/>
  <c r="E152" i="4"/>
  <c r="D152" i="4"/>
  <c r="C152" i="4"/>
  <c r="O140" i="4"/>
  <c r="M139" i="4"/>
  <c r="O131" i="4"/>
  <c r="O68" i="4"/>
  <c r="O26" i="4"/>
  <c r="O151" i="4" l="1"/>
  <c r="O150" i="4"/>
  <c r="O86" i="4"/>
  <c r="O85" i="4"/>
  <c r="O102" i="4"/>
  <c r="O94" i="4"/>
  <c r="O27" i="4"/>
  <c r="O101" i="4" l="1"/>
  <c r="O98" i="4"/>
  <c r="O60" i="4"/>
  <c r="O40" i="4"/>
  <c r="O9" i="4"/>
  <c r="O123" i="4" l="1"/>
  <c r="O63" i="4"/>
  <c r="O95" i="4" l="1"/>
  <c r="O53" i="4"/>
  <c r="O52" i="4"/>
  <c r="N47" i="4"/>
  <c r="M47" i="4"/>
  <c r="L47" i="4"/>
  <c r="K47" i="4"/>
  <c r="J47" i="4"/>
  <c r="I47" i="4"/>
  <c r="O31" i="4"/>
  <c r="O14" i="4"/>
  <c r="O119" i="4" l="1"/>
  <c r="O107" i="4"/>
  <c r="O93" i="4"/>
  <c r="O73" i="4"/>
  <c r="O46" i="4"/>
  <c r="H47" i="4"/>
  <c r="G47" i="4"/>
  <c r="F47" i="4"/>
  <c r="E47" i="4"/>
  <c r="D47" i="4"/>
  <c r="C47" i="4"/>
  <c r="O70" i="4" l="1"/>
  <c r="O141" i="4"/>
  <c r="O118" i="4"/>
  <c r="O133" i="4"/>
  <c r="O132" i="4"/>
  <c r="O22" i="4"/>
  <c r="O19" i="4"/>
  <c r="O10" i="4"/>
  <c r="O149" i="4" l="1"/>
  <c r="O79" i="4"/>
  <c r="O112" i="4"/>
  <c r="O57" i="4" l="1"/>
  <c r="O56" i="4"/>
  <c r="N35" i="4"/>
  <c r="M35" i="4"/>
  <c r="L35" i="4"/>
  <c r="K35" i="4"/>
  <c r="J35" i="4"/>
  <c r="I35" i="4"/>
  <c r="H35" i="4"/>
  <c r="G35" i="4"/>
  <c r="F35" i="4"/>
  <c r="O129" i="4" l="1"/>
  <c r="O128" i="4"/>
  <c r="O127" i="4"/>
  <c r="O125" i="4"/>
  <c r="O124" i="4"/>
  <c r="O122" i="4"/>
  <c r="O121" i="4"/>
  <c r="O120" i="4"/>
  <c r="O117" i="4"/>
  <c r="O116" i="4"/>
  <c r="O115" i="4"/>
  <c r="O110" i="4"/>
  <c r="O109" i="4"/>
  <c r="O108" i="4"/>
  <c r="O106" i="4"/>
  <c r="O105" i="4"/>
  <c r="O104" i="4"/>
  <c r="O103" i="4"/>
  <c r="O100" i="4"/>
  <c r="O99" i="4"/>
  <c r="O97" i="4"/>
  <c r="O96" i="4"/>
  <c r="O92" i="4"/>
  <c r="O91" i="4"/>
  <c r="O90" i="4"/>
  <c r="O89" i="4"/>
  <c r="O88" i="4"/>
  <c r="O87" i="4"/>
  <c r="O77" i="4"/>
  <c r="O55" i="4"/>
  <c r="O59" i="4"/>
  <c r="O58" i="4"/>
  <c r="O54" i="4"/>
  <c r="O51" i="4"/>
  <c r="O34" i="4"/>
  <c r="O30" i="4"/>
  <c r="O29" i="4"/>
  <c r="O28" i="4"/>
  <c r="O25" i="4"/>
  <c r="O24" i="4"/>
  <c r="O23" i="4"/>
  <c r="O21" i="4"/>
  <c r="O20" i="4"/>
  <c r="O18" i="4"/>
  <c r="O17" i="4"/>
  <c r="O16" i="4"/>
  <c r="O15" i="4"/>
  <c r="O13" i="4"/>
  <c r="O12" i="4"/>
  <c r="O11" i="4"/>
  <c r="O8" i="4"/>
  <c r="O7" i="4"/>
  <c r="E35" i="4"/>
  <c r="O42" i="4" l="1"/>
  <c r="O41" i="4"/>
  <c r="O39" i="4"/>
  <c r="O37" i="4"/>
  <c r="O36" i="4"/>
  <c r="O142" i="4"/>
  <c r="O138" i="4"/>
  <c r="O137" i="4"/>
  <c r="O136" i="4"/>
  <c r="O135" i="4"/>
  <c r="O134" i="4"/>
  <c r="D139" i="4"/>
  <c r="O111" i="4"/>
  <c r="O49" i="4"/>
  <c r="O48" i="4"/>
  <c r="N65" i="4"/>
  <c r="M65" i="4"/>
  <c r="L65" i="4"/>
  <c r="K65" i="4"/>
  <c r="J65" i="4"/>
  <c r="I65" i="4"/>
  <c r="H65" i="4"/>
  <c r="G65" i="4"/>
  <c r="F65" i="4"/>
  <c r="E65" i="4"/>
  <c r="D65" i="4"/>
  <c r="C65" i="4"/>
  <c r="N43" i="4"/>
  <c r="M43" i="4"/>
  <c r="L43" i="4"/>
  <c r="K43" i="4"/>
  <c r="J43" i="4"/>
  <c r="I43" i="4"/>
  <c r="H43" i="4"/>
  <c r="G43" i="4"/>
  <c r="F43" i="4"/>
  <c r="E43" i="4"/>
  <c r="D43" i="4"/>
  <c r="C43" i="4"/>
  <c r="D35" i="4"/>
  <c r="O43" i="4" l="1"/>
  <c r="M19" i="2"/>
  <c r="L19" i="2"/>
  <c r="K19" i="2"/>
  <c r="J19" i="2"/>
  <c r="I19" i="2"/>
  <c r="H19" i="2"/>
  <c r="G19" i="2"/>
  <c r="F19" i="2"/>
  <c r="E19" i="2"/>
  <c r="D19" i="2"/>
  <c r="C19" i="2"/>
  <c r="B19" i="2"/>
  <c r="N139" i="4" l="1"/>
  <c r="L139" i="4"/>
  <c r="K139" i="4"/>
  <c r="J139" i="4"/>
  <c r="I139" i="4"/>
  <c r="H139" i="4"/>
  <c r="E139" i="4"/>
  <c r="H153" i="4" l="1"/>
  <c r="L153" i="4"/>
  <c r="I153" i="4"/>
  <c r="M153" i="4"/>
  <c r="J153" i="4"/>
  <c r="N153" i="4"/>
  <c r="K153" i="4"/>
  <c r="E153" i="4"/>
  <c r="D153" i="4"/>
  <c r="O146" i="4"/>
  <c r="O72" i="4"/>
  <c r="O64" i="4" l="1"/>
  <c r="O62" i="4"/>
  <c r="O143" i="4" l="1"/>
  <c r="O147" i="4" l="1"/>
  <c r="O145" i="4" l="1"/>
  <c r="O152" i="4" s="1"/>
  <c r="O130" i="4"/>
  <c r="O114" i="4"/>
  <c r="O84" i="4"/>
  <c r="O83" i="4"/>
  <c r="O81" i="4"/>
  <c r="O80" i="4"/>
  <c r="O78" i="4"/>
  <c r="O76" i="4"/>
  <c r="O75" i="4"/>
  <c r="O74" i="4"/>
  <c r="O71" i="4"/>
  <c r="O69" i="4"/>
  <c r="O67" i="4"/>
  <c r="O61" i="4"/>
  <c r="O50" i="4"/>
  <c r="O45" i="4"/>
  <c r="O44" i="4"/>
  <c r="O6" i="4"/>
  <c r="O5" i="4"/>
  <c r="G139" i="4"/>
  <c r="F139" i="4"/>
  <c r="C139" i="4"/>
  <c r="C35" i="4"/>
  <c r="O113" i="4" l="1"/>
  <c r="O47" i="4"/>
  <c r="G153" i="4"/>
  <c r="O35" i="4"/>
  <c r="F153" i="4"/>
  <c r="O139" i="4"/>
  <c r="O65" i="4"/>
  <c r="C153" i="4"/>
  <c r="O153" i="4" l="1"/>
  <c r="M18" i="2"/>
  <c r="L18" i="2"/>
  <c r="K18" i="2"/>
  <c r="J18" i="2"/>
  <c r="I18" i="2"/>
  <c r="H18" i="2"/>
  <c r="G18" i="2"/>
  <c r="F18" i="2"/>
  <c r="E18" i="2"/>
  <c r="D18" i="2"/>
  <c r="C18" i="2"/>
  <c r="H20" i="2" l="1"/>
  <c r="L20" i="2"/>
  <c r="M20" i="2"/>
  <c r="K20" i="2"/>
  <c r="J20" i="2"/>
  <c r="I20" i="2"/>
  <c r="G20" i="2"/>
  <c r="F20" i="2"/>
  <c r="E20" i="2"/>
  <c r="D20" i="2"/>
  <c r="B18" i="2" l="1"/>
  <c r="C20" i="2" l="1"/>
  <c r="B20" i="2"/>
  <c r="N7" i="2" l="1"/>
  <c r="N8" i="2"/>
  <c r="N9" i="2"/>
  <c r="N10" i="2"/>
  <c r="N11" i="2"/>
  <c r="N12" i="2"/>
  <c r="N13" i="2"/>
  <c r="N14" i="2"/>
  <c r="N15" i="2"/>
  <c r="N16" i="2"/>
  <c r="N17" i="2"/>
  <c r="N6" i="2" l="1"/>
  <c r="N19" i="2" s="1"/>
  <c r="N5" i="2"/>
  <c r="N18" i="2" l="1"/>
  <c r="N20" i="2" l="1"/>
</calcChain>
</file>

<file path=xl/sharedStrings.xml><?xml version="1.0" encoding="utf-8"?>
<sst xmlns="http://schemas.openxmlformats.org/spreadsheetml/2006/main" count="201" uniqueCount="171">
  <si>
    <t>Period</t>
  </si>
  <si>
    <t>Customer/Supplier Name</t>
  </si>
  <si>
    <t>Junior Doctors</t>
  </si>
  <si>
    <t>MEDICSPRO LTD</t>
  </si>
  <si>
    <t>COYLE PERSONNEL PLC</t>
  </si>
  <si>
    <t>ADECCO UK LTD</t>
  </si>
  <si>
    <t>Nursing</t>
  </si>
  <si>
    <t>FRONTLINE STAFFING LIMITED</t>
  </si>
  <si>
    <t>AMBITION RECRUITMENT SERVICES</t>
  </si>
  <si>
    <t>CARE PROVIDERS RECRUITMENT LIMITED</t>
  </si>
  <si>
    <t>ATLANTIS MEDICAL LTD</t>
  </si>
  <si>
    <t>ELEVENTH HOUR MEDICAL LTD</t>
  </si>
  <si>
    <t>DAY WEBSTER LIMITED</t>
  </si>
  <si>
    <t>GLOBE LOCUMS LIMITED</t>
  </si>
  <si>
    <t>Estates</t>
  </si>
  <si>
    <t>PHOENIX RESOURCING SERVICES LTD</t>
  </si>
  <si>
    <t>HAYS SPECIALIST RECRUITMENT LIMITED</t>
  </si>
  <si>
    <t>Administration</t>
  </si>
  <si>
    <t>*VENN GROUP</t>
  </si>
  <si>
    <t>*REED SPECIALIST RECRUITMENT LIMITED</t>
  </si>
  <si>
    <t>BARNETT PERSONNEL LTD</t>
  </si>
  <si>
    <t>YOUR WORLD RECRUITMENT LTD</t>
  </si>
  <si>
    <t>P &amp; T Staff</t>
  </si>
  <si>
    <t>RIG HEALTHCARE RECRUIT</t>
  </si>
  <si>
    <t>Pams Staff</t>
  </si>
  <si>
    <t>Ancillary</t>
  </si>
  <si>
    <t>JMS RECRUITMENT LIMITED</t>
  </si>
  <si>
    <t>Grand Total</t>
  </si>
  <si>
    <t>Administration Total</t>
  </si>
  <si>
    <t>Ancillary Total</t>
  </si>
  <si>
    <t>Estates Total</t>
  </si>
  <si>
    <t>Junior Doctors Total</t>
  </si>
  <si>
    <t>Nursing Total</t>
  </si>
  <si>
    <t>P &amp; T Staff Total</t>
  </si>
  <si>
    <t>Pams Staff Total</t>
  </si>
  <si>
    <t xml:space="preserve">Agency Invoices Paid by Month </t>
  </si>
  <si>
    <t>Note:</t>
  </si>
  <si>
    <t xml:space="preserve">Amounts given below relate to invoices paid in the period and therefore will not exactly match the summary table as these do not include accruals. </t>
  </si>
  <si>
    <t>Staff Group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</si>
  <si>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</si>
  <si>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</si>
  <si>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</si>
  <si>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</si>
  <si>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</si>
  <si>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</si>
  <si>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</si>
  <si>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</si>
  <si>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</si>
  <si>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</si>
  <si>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</si>
  <si>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</si>
  <si>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YTD</t>
  </si>
  <si>
    <t>Administration Agency</t>
  </si>
  <si>
    <t>Administration Bank</t>
  </si>
  <si>
    <t>Ancillary Agency</t>
  </si>
  <si>
    <t>Ancillary Bank</t>
  </si>
  <si>
    <t>Estates Agency</t>
  </si>
  <si>
    <t>Junior Doctors Locum</t>
  </si>
  <si>
    <t>Junior Doctors Agency</t>
  </si>
  <si>
    <t>Nursing Agency</t>
  </si>
  <si>
    <t>Nursing Bank</t>
  </si>
  <si>
    <t>Pams Staff Agency</t>
  </si>
  <si>
    <t>Pams Staff Bank</t>
  </si>
  <si>
    <t>P &amp; T Staff Agency</t>
  </si>
  <si>
    <t>P &amp; T Staff Bank</t>
  </si>
  <si>
    <t>Agency</t>
  </si>
  <si>
    <t>Bank</t>
  </si>
  <si>
    <t>Total</t>
  </si>
  <si>
    <t>Notes:</t>
  </si>
  <si>
    <t xml:space="preserve">Consultant locum spend relates to fixed term consultant appointments. </t>
  </si>
  <si>
    <t xml:space="preserve">PAM (Professions Allied to Medicine) staff includes radiographers/imaging staff, therapists. </t>
  </si>
  <si>
    <t xml:space="preserve">P&amp;T (Professional and Technical) staff includes pharmacists, scientist/laboratory medicine staff, cardiac physiologists, psycho-social staff. </t>
  </si>
  <si>
    <t xml:space="preserve">Staff Type </t>
  </si>
  <si>
    <t>MICHAEL PAGE INTERNATIONAL LTD</t>
  </si>
  <si>
    <t>PIERS MEADOWS RECRUITMENT LIMITED</t>
  </si>
  <si>
    <t>THE PLACEMENT GROUP (UK) LTD</t>
  </si>
  <si>
    <t>ANGEL HUMAN RESOURCES PLC</t>
  </si>
  <si>
    <t>MEDICAL LOCUMS GROUP LTD</t>
  </si>
  <si>
    <t xml:space="preserve">INTERQUEST GROUP UK LIMITED </t>
  </si>
  <si>
    <t>HCL HEALTHCARE LTD</t>
  </si>
  <si>
    <t>MAYDAY HEALTHCARE PLC</t>
  </si>
  <si>
    <t>BROOK STREET UK LTD</t>
  </si>
  <si>
    <t>PROVIDE MEDICAL LTD</t>
  </si>
  <si>
    <t xml:space="preserve">Values above are the accounted-for sums and include expenditure accruals as appropriate. </t>
  </si>
  <si>
    <t>BLUE ARROW LTD</t>
  </si>
  <si>
    <t>MAXXIMA LTD</t>
  </si>
  <si>
    <t>REED SPECIALIST RECRUITMENT LTD</t>
  </si>
  <si>
    <t>FRESH RECRUITMENT LIMITED</t>
  </si>
  <si>
    <t>R &amp; S MEDICAL &amp; ALLIED SERVICES LTD</t>
  </si>
  <si>
    <t>ID MEDICAL NURSING</t>
  </si>
  <si>
    <t>IMC LOCUMS LTD</t>
  </si>
  <si>
    <t>MEDICAL RESOURCING INTERNATIONAL LTD</t>
  </si>
  <si>
    <t>SYNERGY MEDICAL</t>
  </si>
  <si>
    <t>DURBIN ENGINEERS LIMITED</t>
  </si>
  <si>
    <t>EHEALTHINFO MANAGEMENT CONSULT LTD</t>
  </si>
  <si>
    <t>PERTEMPS NETWORK MEDICAL</t>
  </si>
  <si>
    <t>CAREJOY HEALTHCARE LTD</t>
  </si>
  <si>
    <t>HCL PERMANENT LTD</t>
  </si>
  <si>
    <t>Year 2017-18</t>
  </si>
  <si>
    <t>COMMERCIAL SERVICES TRADING LTD</t>
  </si>
  <si>
    <t>RM MEDICS</t>
  </si>
  <si>
    <t>RMR RECRUITMENT LTD</t>
  </si>
  <si>
    <t>SPECIALIST LOCUM NETWORK LIMITED</t>
  </si>
  <si>
    <t>CONCEPT CARE SOLUTIONS LTD</t>
  </si>
  <si>
    <t>MEDILINK CONSULTING LTD</t>
  </si>
  <si>
    <t>PULSE HEALTHCARE LTD</t>
  </si>
  <si>
    <t>TRIPOD PARTNERS</t>
  </si>
  <si>
    <t>YOUR WORLD NURSING LTD</t>
  </si>
  <si>
    <t>2017-18</t>
  </si>
  <si>
    <t>IDEAL HEALTH CONSULTANTS</t>
  </si>
  <si>
    <t>MEDACS HEALTHCARE SERVICES PLC</t>
  </si>
  <si>
    <t>REAL STAFFING GROUP, (STHREE PARTNERSHIP LLP)</t>
  </si>
  <si>
    <t>JLA TOTAL CARE LTD</t>
  </si>
  <si>
    <t>A&amp;E AGENCY LIMITED</t>
  </si>
  <si>
    <t>BLUECROSS LOCUMS LTD</t>
  </si>
  <si>
    <t>PLAN B HEALTHCARE PLC</t>
  </si>
  <si>
    <t>STAFFING PROFESSIONALS LIMITED</t>
  </si>
  <si>
    <t>TEAM24 LIMITED</t>
  </si>
  <si>
    <t>YOUR NURSE</t>
  </si>
  <si>
    <t>THE LOCUM AGENCY</t>
  </si>
  <si>
    <t>TOTAL ASSIST RECRUITMENT LTD</t>
  </si>
  <si>
    <t>ZEBRA MEDICAL LTD</t>
  </si>
  <si>
    <t>LOGIX IT RECRUITMENT LTD</t>
  </si>
  <si>
    <t>PORTFOLIO PAYROLL LTD</t>
  </si>
  <si>
    <t>RAPHA HEALTHCARE LIMITED</t>
  </si>
  <si>
    <t>ALLEN LANE LIMITED</t>
  </si>
  <si>
    <t>DAYTIME HEALTHCARE RECRUITMENT LIMITED</t>
  </si>
  <si>
    <t>KEVIN CLARK</t>
  </si>
  <si>
    <t>PIERSON SURGICAL LTD</t>
  </si>
  <si>
    <t>YANXUE LI (SAFE CARE PRACTICE)</t>
  </si>
  <si>
    <t>ANDERSEN CALEDONIA LIMITED</t>
  </si>
  <si>
    <t>ASSURED PERFUSION AND MEDICAL SERVICES LTD</t>
  </si>
  <si>
    <t>LABMED</t>
  </si>
  <si>
    <t>MEDSOL HEALTHCARE SERVICES LTD</t>
  </si>
  <si>
    <t>NL GROUP</t>
  </si>
  <si>
    <t>FIRSTPOINT HEALTHCARE LTD</t>
  </si>
  <si>
    <t>ZENTAR UK LIMITED</t>
  </si>
  <si>
    <t>SUGARMAN GROUP LTD</t>
  </si>
  <si>
    <t>I4 PAY PARTNERS LTD</t>
  </si>
  <si>
    <t>JOANNE DOBIE</t>
  </si>
  <si>
    <t>BLEEP 360 LTD</t>
  </si>
  <si>
    <t>CAMBRIDGE PERFUSION SERVICES LLP</t>
  </si>
  <si>
    <t>SENSIBLE LOCUMS LTD</t>
  </si>
  <si>
    <t>EUROPEAN SOCIETY OF CARDIOLOGY</t>
  </si>
  <si>
    <t>THE OYSTER PARTNERSHIP</t>
  </si>
  <si>
    <t>CLARKE OH LTD</t>
  </si>
  <si>
    <t>MYLOCUM LTD</t>
  </si>
  <si>
    <t>TXM HEALTHCARE LTD</t>
  </si>
  <si>
    <t>COLIN GEORGE PERFUSION &amp; MONITORING SERVICES</t>
  </si>
  <si>
    <t>COOKES CONSOLIDATED (HEATHER COOKE)</t>
  </si>
  <si>
    <t>SEEKERS RECRUITMENT</t>
  </si>
  <si>
    <t>LOCUM PEOPLE LTD</t>
  </si>
  <si>
    <t>LOCUM REACH</t>
  </si>
  <si>
    <t>PETER BHINDA</t>
  </si>
  <si>
    <t>THE DOCTORS LABORATORY</t>
  </si>
  <si>
    <t>.</t>
  </si>
  <si>
    <t>HAMILTON MAYDAY LTD</t>
  </si>
  <si>
    <t>PLATINUM NURSING 24 LTD</t>
  </si>
  <si>
    <t>OFFICE JOBS LTD T/A LIBERTY RESOURCING</t>
  </si>
  <si>
    <t>INNER CIRCLE T/A APOLLO NURSING LIMITED</t>
  </si>
  <si>
    <t>KATHERINE ANGELINA HODDER</t>
  </si>
  <si>
    <t>NURSING 2000 LIMITED</t>
  </si>
  <si>
    <t>RESOURCING GROUP LTD</t>
  </si>
  <si>
    <t>TARGET UMBRELLA</t>
  </si>
  <si>
    <t>MLC PARTNERS</t>
  </si>
  <si>
    <t>AMC PROFESSIONAL PLC</t>
  </si>
  <si>
    <t>SERVICE CARE SOLUTIONS LTD</t>
  </si>
  <si>
    <t>THE MEDICAL ROOM LTD</t>
  </si>
  <si>
    <t>ANGEL SPRINGS LTD - T/A WATERLOGIC UK</t>
  </si>
  <si>
    <t>HAILIAN LIU</t>
  </si>
  <si>
    <t>JENNIE REEVES RADIOGRAPHERS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</si>
</sst>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#,##0_);\(#,##0\);\-_);@"/>
    <numFmt numFmtId="166" formatCode="_-* #,##0_-;\-* #,##0_-;_-* &quot;-&quot;??_-;_-@_-"/>
    <numFmt numFmtId="167" formatCode="#,##0_ ;\-#,##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148">
    <xf numFmtId="0" fontId="0" fillId="0" borderId="0" xfId="0"/>
    <xf numFmtId="3" fontId="0" fillId="0" borderId="0" xfId="0" applyNumberFormat="1"/>
    <xf numFmtId="0" fontId="1" fillId="2" borderId="0" xfId="0" applyFont="1" applyFill="1"/>
    <xf numFmtId="0" fontId="1" fillId="0" borderId="0" xfId="0" applyFont="1" applyAlignment="1">
      <alignment horizontal="right"/>
    </xf>
    <xf numFmtId="0" fontId="0" fillId="0" borderId="0" xfId="0" applyFill="1"/>
    <xf numFmtId="0" fontId="0" fillId="2" borderId="0" xfId="0" applyFill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0" fontId="0" fillId="3" borderId="0" xfId="0" applyFill="1"/>
    <xf numFmtId="165" fontId="0" fillId="3" borderId="0" xfId="0" applyNumberFormat="1" applyFill="1"/>
    <xf numFmtId="165" fontId="0" fillId="0" borderId="0" xfId="0" applyNumberFormat="1"/>
    <xf numFmtId="0" fontId="0" fillId="3" borderId="1" xfId="0" applyFill="1" applyBorder="1"/>
    <xf numFmtId="165" fontId="0" fillId="3" borderId="1" xfId="0" applyNumberFormat="1" applyFill="1" applyBorder="1"/>
    <xf numFmtId="0" fontId="0" fillId="0" borderId="0" xfId="0" applyBorder="1"/>
    <xf numFmtId="165" fontId="0" fillId="0" borderId="0" xfId="0" applyNumberFormat="1" applyBorder="1"/>
    <xf numFmtId="0" fontId="0" fillId="3" borderId="1" xfId="0" applyFont="1" applyFill="1" applyBorder="1"/>
    <xf numFmtId="165" fontId="0" fillId="3" borderId="1" xfId="0" applyNumberFormat="1" applyFont="1" applyFill="1" applyBorder="1"/>
    <xf numFmtId="164" fontId="0" fillId="0" borderId="0" xfId="0" applyNumberFormat="1"/>
    <xf numFmtId="0" fontId="0" fillId="3" borderId="0" xfId="0" applyFont="1" applyFill="1" applyBorder="1"/>
    <xf numFmtId="0" fontId="0" fillId="0" borderId="0" xfId="0" applyFont="1" applyFill="1" applyBorder="1"/>
    <xf numFmtId="3" fontId="1" fillId="2" borderId="0" xfId="0" applyNumberFormat="1" applyFont="1" applyFill="1"/>
    <xf numFmtId="0" fontId="1" fillId="0" borderId="0" xfId="0" applyFont="1"/>
    <xf numFmtId="0" fontId="1" fillId="4" borderId="0" xfId="0" applyFont="1" applyFill="1"/>
    <xf numFmtId="3" fontId="1" fillId="4" borderId="0" xfId="0" applyNumberFormat="1" applyFont="1" applyFill="1"/>
    <xf numFmtId="166" fontId="0" fillId="2" borderId="0" xfId="1" applyNumberFormat="1" applyFont="1" applyFill="1"/>
    <xf numFmtId="166" fontId="0" fillId="0" borderId="0" xfId="1" applyNumberFormat="1" applyFont="1"/>
    <xf numFmtId="166" fontId="1" fillId="2" borderId="0" xfId="1" applyNumberFormat="1" applyFont="1" applyFill="1"/>
    <xf numFmtId="166" fontId="1" fillId="4" borderId="0" xfId="1" applyNumberFormat="1" applyFont="1" applyFill="1"/>
    <xf numFmtId="3" fontId="0" fillId="2" borderId="0" xfId="0" applyNumberFormat="1" applyFill="1"/>
    <xf numFmtId="1" fontId="0" fillId="0" borderId="0" xfId="0" applyNumberFormat="1"/>
    <xf numFmtId="0" fontId="1" fillId="0" borderId="0" xfId="0" applyFont="1" applyFill="1"/>
    <xf numFmtId="3" fontId="1" fillId="0" borderId="0" xfId="0" applyNumberFormat="1" applyFont="1" applyFill="1"/>
    <xf numFmtId="166" fontId="1" fillId="0" borderId="0" xfId="1" applyNumberFormat="1" applyFont="1" applyFill="1"/>
    <xf numFmtId="165" fontId="0" fillId="0" borderId="0" xfId="0" applyNumberFormat="1" applyFill="1"/>
    <xf numFmtId="3" fontId="0" fillId="0" borderId="0" xfId="0" applyNumberFormat="1" applyFont="1" applyFill="1"/>
    <xf numFmtId="0" fontId="0" fillId="0" borderId="0" xfId="0"/>
    <xf numFmtId="0" fontId="0" fillId="0" borderId="0" xfId="0" applyFont="1" applyFill="1"/>
    <xf numFmtId="43" fontId="0" fillId="0" borderId="0" xfId="0" applyNumberFormat="1"/>
    <xf numFmtId="166" fontId="1" fillId="2" borderId="0" xfId="0" applyNumberFormat="1" applyFont="1" applyFill="1"/>
    <xf numFmtId="41" fontId="1" fillId="2" borderId="0" xfId="0" applyNumberFormat="1" applyFont="1" applyFill="1"/>
    <xf numFmtId="41" fontId="0" fillId="0" borderId="0" xfId="0" applyNumberFormat="1"/>
    <xf numFmtId="166" fontId="2" fillId="0" borderId="0" xfId="1" applyNumberFormat="1" applyFont="1" applyFill="1"/>
    <xf numFmtId="41" fontId="2" fillId="0" borderId="0" xfId="1" applyNumberFormat="1" applyFont="1" applyFill="1"/>
    <xf numFmtId="41" fontId="1" fillId="0" borderId="0" xfId="0" applyNumberFormat="1" applyFont="1" applyFill="1"/>
    <xf numFmtId="1" fontId="2" fillId="0" borderId="0" xfId="1" applyNumberFormat="1" applyFont="1" applyFill="1"/>
    <xf numFmtId="3" fontId="2" fillId="0" borderId="0" xfId="1" applyNumberFormat="1" applyFont="1" applyFill="1"/>
    <xf numFmtId="3" fontId="1" fillId="0" borderId="0" xfId="1" applyNumberFormat="1" applyFont="1" applyFill="1"/>
    <xf numFmtId="0" fontId="0" fillId="0" borderId="0" xfId="0"/>
    <xf numFmtId="167" fontId="0" fillId="0" borderId="0" xfId="0" applyNumberFormat="1"/>
    <xf numFmtId="0" fontId="0" fillId="0" borderId="0" xfId="0" applyFont="1" applyAlignment="1">
      <alignment horizontal="center" wrapText="1"/>
    </xf>
    <xf numFmtId="0" fontId="0" fillId="2" borderId="0" xfId="0" applyFont="1" applyFill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6" fillId="0" borderId="0" xfId="5"/>
    <xf numFmtId="0" fontId="6" fillId="0" borderId="0" xfId="5"/>
    <xf numFmtId="0" fontId="6" fillId="0" borderId="0" xfId="5"/>
    <xf numFmtId="0" fontId="6" fillId="0" borderId="0" xfId="5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41" fontId="1" fillId="0" borderId="0" xfId="1" applyNumberFormat="1" applyFont="1" applyFill="1"/>
    <xf numFmtId="41" fontId="0" fillId="0" borderId="0" xfId="0" applyNumberFormat="1" applyFont="1" applyFill="1"/>
    <xf numFmtId="0" fontId="5" fillId="0" borderId="0" xfId="4"/>
    <xf numFmtId="0" fontId="6" fillId="0" borderId="0" xfId="5"/>
    <xf numFmtId="0" fontId="6" fillId="0" borderId="0" xfId="5"/>
    <xf numFmtId="0" fontId="6" fillId="0" borderId="0" xfId="5"/>
    <xf numFmtId="0" fontId="6" fillId="0" borderId="0" xfId="5"/>
    <xf numFmtId="0" fontId="6" fillId="0" borderId="0" xfId="5"/>
    <xf numFmtId="0" fontId="6" fillId="0" borderId="0" xfId="5"/>
    <xf numFmtId="0" fontId="6" fillId="0" borderId="0" xfId="5"/>
    <xf numFmtId="0" fontId="6" fillId="0" borderId="0" xfId="5"/>
    <xf numFmtId="0" fontId="7" fillId="0" borderId="0" xfId="6"/>
    <xf numFmtId="166" fontId="0" fillId="0" borderId="0" xfId="0" applyNumberFormat="1" applyFont="1" applyFill="1"/>
    <xf numFmtId="0" fontId="7" fillId="0" borderId="0" xfId="6"/>
    <xf numFmtId="0" fontId="7" fillId="0" borderId="0" xfId="6"/>
    <xf numFmtId="0" fontId="7" fillId="0" borderId="0" xfId="6"/>
    <xf numFmtId="0" fontId="7" fillId="0" borderId="0" xfId="6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166" fontId="2" fillId="0" borderId="0" xfId="1" applyNumberFormat="1" applyFont="1"/>
    <xf numFmtId="41" fontId="0" fillId="0" borderId="0" xfId="1" applyNumberFormat="1" applyFont="1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8" fillId="0" borderId="0" xfId="7" applyBorder="1"/>
    <xf numFmtId="0" fontId="3" fillId="0" borderId="0" xfId="2" applyBorder="1"/>
    <xf numFmtId="166" fontId="1" fillId="0" borderId="0" xfId="0" applyNumberFormat="1" applyFont="1" applyFill="1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3" fontId="0" fillId="0" borderId="0" xfId="0" applyNumberFormat="1" applyFont="1" applyAlignment="1">
      <alignment horizontal="center" wrapText="1"/>
    </xf>
    <xf numFmtId="0" fontId="7" fillId="0" borderId="0" xfId="6"/>
    <xf numFmtId="0" fontId="7" fillId="0" borderId="0" xfId="6"/>
    <xf numFmtId="3" fontId="1" fillId="2" borderId="0" xfId="1" applyNumberFormat="1" applyFont="1" applyFill="1"/>
    <xf numFmtId="3" fontId="1" fillId="4" borderId="0" xfId="1" applyNumberFormat="1" applyFont="1" applyFill="1"/>
    <xf numFmtId="0" fontId="5" fillId="0" borderId="0" xfId="4"/>
    <xf numFmtId="0" fontId="5" fillId="0" borderId="0" xfId="4"/>
    <xf numFmtId="3" fontId="0" fillId="0" borderId="0" xfId="1" applyNumberFormat="1" applyFont="1" applyFill="1"/>
    <xf numFmtId="0" fontId="5" fillId="0" borderId="0" xfId="4"/>
    <xf numFmtId="0" fontId="5" fillId="0" borderId="0" xfId="4" applyNumberFormat="1"/>
    <xf numFmtId="0" fontId="5" fillId="0" borderId="0" xfId="4"/>
    <xf numFmtId="0" fontId="9" fillId="0" borderId="0" xfId="8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10" fillId="0" borderId="0" xfId="9"/>
    <xf numFmtId="0" fontId="5" fillId="0" borderId="0" xfId="4"/>
    <xf numFmtId="0" fontId="5" fillId="0" borderId="0" xfId="4"/>
    <xf numFmtId="0" fontId="5" fillId="0" borderId="0" xfId="4"/>
    <xf numFmtId="3" fontId="11" fillId="0" borderId="0" xfId="4" applyNumberFormat="1" applyFont="1"/>
    <xf numFmtId="0" fontId="10" fillId="0" borderId="0" xfId="9"/>
    <xf numFmtId="0" fontId="5" fillId="0" borderId="0" xfId="4"/>
    <xf numFmtId="0" fontId="5" fillId="0" borderId="0" xfId="4"/>
    <xf numFmtId="0" fontId="12" fillId="0" borderId="0" xfId="4" applyNumberFormat="1" applyFont="1"/>
    <xf numFmtId="0" fontId="5" fillId="0" borderId="0" xfId="4"/>
    <xf numFmtId="0" fontId="5" fillId="0" borderId="0" xfId="4"/>
    <xf numFmtId="3" fontId="5" fillId="0" borderId="0" xfId="4" applyNumberFormat="1"/>
    <xf numFmtId="0" fontId="10" fillId="0" borderId="0" xfId="9"/>
    <xf numFmtId="41" fontId="0" fillId="0" borderId="0" xfId="0" applyNumberFormat="1" applyFont="1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5" fillId="0" borderId="0" xfId="4"/>
    <xf numFmtId="0" fontId="0" fillId="0" borderId="0" xfId="0" applyFont="1" applyAlignment="1">
      <alignment horizontal="center" wrapText="1"/>
    </xf>
  </cellXfs>
  <cellStyles count="10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topLeftCell="D1" zoomScale="90" zoomScaleNormal="90" workbookViewId="0">
      <selection activeCell="M9" sqref="M9"/>
    </sheetView>
  </sheetViews>
  <sheetFormatPr defaultRowHeight="15" x14ac:dyDescent="0.25"/>
  <cols>
    <col min="1" max="1" width="26" customWidth="1"/>
    <col min="2" max="14" width="11.7109375" style="21" customWidth="1"/>
    <col min="15" max="15" width="11.5703125" bestFit="1" customWidth="1"/>
  </cols>
  <sheetData>
    <row r="2" spans="1:15" s="8" customFormat="1" x14ac:dyDescent="0.25">
      <c r="A2" s="6" t="s">
        <v>38</v>
      </c>
      <c r="B2" s="7" t="s">
        <v>39</v>
      </c>
      <c r="C2" s="7" t="s">
        <v>40</v>
      </c>
      <c r="D2" s="7" t="s">
        <v>41</v>
      </c>
      <c r="E2" s="7" t="s">
        <v>42</v>
      </c>
      <c r="F2" s="7" t="s">
        <v>43</v>
      </c>
      <c r="G2" s="7" t="s">
        <v>44</v>
      </c>
      <c r="H2" s="7" t="s">
        <v>45</v>
      </c>
      <c r="I2" s="7" t="s">
        <v>46</v>
      </c>
      <c r="J2" s="7" t="s">
        <v>47</v>
      </c>
      <c r="K2" s="7" t="s">
        <v>48</v>
      </c>
      <c r="L2" s="7" t="s">
        <v>49</v>
      </c>
      <c r="M2" s="7" t="s">
        <v>50</v>
      </c>
      <c r="N2" s="7" t="s">
        <v>51</v>
      </c>
    </row>
    <row r="3" spans="1:15" s="8" customForma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 t="s">
        <v>108</v>
      </c>
    </row>
    <row r="5" spans="1:15" x14ac:dyDescent="0.25">
      <c r="A5" s="12" t="s">
        <v>52</v>
      </c>
      <c r="B5" s="13">
        <v>77752.88</v>
      </c>
      <c r="C5" s="13">
        <v>112125</v>
      </c>
      <c r="D5" s="13">
        <v>141991.1</v>
      </c>
      <c r="E5" s="13">
        <v>92540.43</v>
      </c>
      <c r="F5" s="13">
        <v>123337.81</v>
      </c>
      <c r="G5" s="13">
        <v>66948.639999999999</v>
      </c>
      <c r="H5" s="13">
        <v>139988.91</v>
      </c>
      <c r="I5" s="13">
        <v>88738.84</v>
      </c>
      <c r="J5" s="13">
        <v>82070.789999999994</v>
      </c>
      <c r="K5" s="13">
        <v>169351.05</v>
      </c>
      <c r="L5" s="13">
        <v>124642.91</v>
      </c>
      <c r="M5" s="13">
        <v>188816.51</v>
      </c>
      <c r="N5" s="13">
        <f>SUM(B5:M5)</f>
        <v>1408304.8699999999</v>
      </c>
      <c r="O5" s="14"/>
    </row>
    <row r="6" spans="1:15" x14ac:dyDescent="0.25">
      <c r="A6" t="s">
        <v>53</v>
      </c>
      <c r="B6" s="14">
        <v>82513.34</v>
      </c>
      <c r="C6" s="14">
        <v>74344</v>
      </c>
      <c r="D6" s="14">
        <v>94030.51</v>
      </c>
      <c r="E6" s="14">
        <v>112261.51</v>
      </c>
      <c r="F6" s="14">
        <v>83014.86</v>
      </c>
      <c r="G6" s="14">
        <v>76172.53</v>
      </c>
      <c r="H6" s="14">
        <v>71694.27</v>
      </c>
      <c r="I6" s="14">
        <v>55187.78</v>
      </c>
      <c r="J6" s="14">
        <v>74478.86</v>
      </c>
      <c r="K6" s="14">
        <v>68691.73</v>
      </c>
      <c r="L6" s="14">
        <v>65772.160000000003</v>
      </c>
      <c r="M6" s="14">
        <v>94987</v>
      </c>
      <c r="N6" s="14">
        <f>SUM(B6:M6)</f>
        <v>953148.55</v>
      </c>
      <c r="O6" s="14"/>
    </row>
    <row r="7" spans="1:15" x14ac:dyDescent="0.25">
      <c r="A7" s="12" t="s">
        <v>54</v>
      </c>
      <c r="B7" s="13">
        <v>64883.91</v>
      </c>
      <c r="C7" s="13">
        <v>38224</v>
      </c>
      <c r="D7" s="13">
        <v>36592.589999999997</v>
      </c>
      <c r="E7" s="13">
        <v>43863.01</v>
      </c>
      <c r="F7" s="13">
        <v>53385.03</v>
      </c>
      <c r="G7" s="13">
        <v>63316.91</v>
      </c>
      <c r="H7" s="13">
        <v>50283.58</v>
      </c>
      <c r="I7" s="13">
        <v>25254.7</v>
      </c>
      <c r="J7" s="13">
        <v>39670.32</v>
      </c>
      <c r="K7" s="13">
        <v>42463.519999999997</v>
      </c>
      <c r="L7" s="13">
        <v>25825.1</v>
      </c>
      <c r="M7" s="13">
        <v>58707.09</v>
      </c>
      <c r="N7" s="13">
        <f t="shared" ref="N7:N17" si="0">SUM(B7:M7)</f>
        <v>542469.76</v>
      </c>
      <c r="O7" s="14"/>
    </row>
    <row r="8" spans="1:15" x14ac:dyDescent="0.25">
      <c r="A8" t="s">
        <v>55</v>
      </c>
      <c r="B8" s="14">
        <v>30034.38</v>
      </c>
      <c r="C8" s="14">
        <v>25472</v>
      </c>
      <c r="D8" s="14">
        <v>30530.2</v>
      </c>
      <c r="E8" s="14">
        <v>31138.55</v>
      </c>
      <c r="F8" s="14">
        <v>38046.449999999997</v>
      </c>
      <c r="G8" s="14">
        <v>35051.03</v>
      </c>
      <c r="H8" s="14">
        <v>40303.72</v>
      </c>
      <c r="I8" s="14">
        <v>37286.11</v>
      </c>
      <c r="J8" s="14">
        <v>37785.56</v>
      </c>
      <c r="K8" s="14">
        <v>41617.339999999997</v>
      </c>
      <c r="L8" s="14">
        <v>47368.74</v>
      </c>
      <c r="M8" s="14">
        <v>60167.41</v>
      </c>
      <c r="N8" s="14">
        <f t="shared" si="0"/>
        <v>454801.49</v>
      </c>
      <c r="O8" s="14"/>
    </row>
    <row r="9" spans="1:15" x14ac:dyDescent="0.25">
      <c r="A9" s="39" t="s">
        <v>56</v>
      </c>
      <c r="B9" s="37">
        <v>-372.26</v>
      </c>
      <c r="C9" s="37">
        <v>17492</v>
      </c>
      <c r="D9" s="37">
        <v>4157.6000000000004</v>
      </c>
      <c r="E9" s="37">
        <v>10192.66</v>
      </c>
      <c r="F9" s="37">
        <v>2439.3000000000002</v>
      </c>
      <c r="G9" s="37">
        <v>12515.37</v>
      </c>
      <c r="H9" s="37">
        <v>4906.7700000000004</v>
      </c>
      <c r="I9" s="14">
        <v>3701.65</v>
      </c>
      <c r="J9" s="14">
        <v>6217.12</v>
      </c>
      <c r="K9" s="14">
        <v>25417.13</v>
      </c>
      <c r="L9" s="14">
        <v>-6767.97</v>
      </c>
      <c r="M9" s="37">
        <v>12838.34</v>
      </c>
      <c r="N9" s="14">
        <f t="shared" si="0"/>
        <v>92737.71</v>
      </c>
      <c r="O9" s="14"/>
    </row>
    <row r="10" spans="1:15" x14ac:dyDescent="0.25">
      <c r="A10" s="12" t="s">
        <v>58</v>
      </c>
      <c r="B10" s="13">
        <v>15206.35</v>
      </c>
      <c r="C10" s="13">
        <v>122707</v>
      </c>
      <c r="D10" s="13">
        <v>99645.66</v>
      </c>
      <c r="E10" s="13">
        <v>79580.149999999994</v>
      </c>
      <c r="F10" s="13">
        <v>64258.98</v>
      </c>
      <c r="G10" s="13">
        <v>57251.96</v>
      </c>
      <c r="H10" s="13">
        <v>64612.77</v>
      </c>
      <c r="I10" s="13">
        <v>18901.79</v>
      </c>
      <c r="J10" s="13">
        <v>15703.52</v>
      </c>
      <c r="K10" s="13">
        <v>21516.799999999999</v>
      </c>
      <c r="L10" s="13">
        <v>12701.65</v>
      </c>
      <c r="M10" s="13">
        <v>14475.85</v>
      </c>
      <c r="N10" s="13">
        <f t="shared" si="0"/>
        <v>586562.4800000001</v>
      </c>
      <c r="O10" s="14"/>
    </row>
    <row r="11" spans="1:15" x14ac:dyDescent="0.25">
      <c r="A11" s="4" t="s">
        <v>57</v>
      </c>
      <c r="B11" s="37">
        <v>260847.26</v>
      </c>
      <c r="C11" s="37">
        <v>325381</v>
      </c>
      <c r="D11" s="37">
        <v>237346.96</v>
      </c>
      <c r="E11" s="37">
        <v>350313.1</v>
      </c>
      <c r="F11" s="37">
        <v>344419.98</v>
      </c>
      <c r="G11" s="37">
        <v>284336.76</v>
      </c>
      <c r="H11" s="37">
        <v>316298.31</v>
      </c>
      <c r="I11" s="14">
        <v>225575.78</v>
      </c>
      <c r="J11" s="14">
        <v>270082.02</v>
      </c>
      <c r="K11" s="14">
        <v>286771.93</v>
      </c>
      <c r="L11" s="14">
        <v>276304.45</v>
      </c>
      <c r="M11" s="37">
        <v>327641.78000000003</v>
      </c>
      <c r="N11" s="14">
        <f t="shared" si="0"/>
        <v>3505319.33</v>
      </c>
      <c r="O11" s="14"/>
    </row>
    <row r="12" spans="1:15" x14ac:dyDescent="0.25">
      <c r="A12" s="12" t="s">
        <v>59</v>
      </c>
      <c r="B12" s="13">
        <v>335752.11</v>
      </c>
      <c r="C12" s="13">
        <v>404084</v>
      </c>
      <c r="D12" s="13">
        <v>355280.67</v>
      </c>
      <c r="E12" s="13">
        <v>284177.56</v>
      </c>
      <c r="F12" s="13">
        <v>421886.62</v>
      </c>
      <c r="G12" s="13">
        <v>378056.04</v>
      </c>
      <c r="H12" s="13">
        <v>451120.55</v>
      </c>
      <c r="I12" s="13">
        <v>433936.58</v>
      </c>
      <c r="J12" s="13">
        <v>100252.27</v>
      </c>
      <c r="K12" s="13">
        <v>396264.94</v>
      </c>
      <c r="L12" s="13">
        <v>365721</v>
      </c>
      <c r="M12" s="13">
        <v>557417.69999999995</v>
      </c>
      <c r="N12" s="13">
        <f t="shared" si="0"/>
        <v>4483950.04</v>
      </c>
      <c r="O12" s="14"/>
    </row>
    <row r="13" spans="1:15" x14ac:dyDescent="0.25">
      <c r="A13" t="s">
        <v>60</v>
      </c>
      <c r="B13" s="14">
        <v>468769.43</v>
      </c>
      <c r="C13" s="14">
        <v>452580</v>
      </c>
      <c r="D13" s="14">
        <v>329408.86</v>
      </c>
      <c r="E13" s="14">
        <v>390639.28</v>
      </c>
      <c r="F13" s="14">
        <v>397346.41</v>
      </c>
      <c r="G13" s="14">
        <v>458498</v>
      </c>
      <c r="H13" s="14">
        <v>514528.76</v>
      </c>
      <c r="I13" s="14">
        <v>450878.9</v>
      </c>
      <c r="J13" s="14">
        <v>386097.85</v>
      </c>
      <c r="K13" s="14">
        <v>514435.11</v>
      </c>
      <c r="L13" s="14">
        <v>585632.68999999994</v>
      </c>
      <c r="M13" s="14">
        <v>677436.65</v>
      </c>
      <c r="N13" s="14">
        <f t="shared" si="0"/>
        <v>5626251.9400000013</v>
      </c>
      <c r="O13" s="14"/>
    </row>
    <row r="14" spans="1:15" x14ac:dyDescent="0.25">
      <c r="A14" s="12" t="s">
        <v>61</v>
      </c>
      <c r="B14" s="13">
        <v>16683</v>
      </c>
      <c r="C14" s="13">
        <v>21008</v>
      </c>
      <c r="D14" s="13">
        <v>22165.7</v>
      </c>
      <c r="E14" s="13">
        <v>27167.99</v>
      </c>
      <c r="F14" s="13">
        <v>40868.26</v>
      </c>
      <c r="G14" s="13">
        <v>23833.53</v>
      </c>
      <c r="H14" s="13">
        <v>38886.639999999999</v>
      </c>
      <c r="I14" s="13">
        <v>40550</v>
      </c>
      <c r="J14" s="13">
        <v>25726.44</v>
      </c>
      <c r="K14" s="13">
        <v>37676.699999999997</v>
      </c>
      <c r="L14" s="13">
        <v>62757.93</v>
      </c>
      <c r="M14" s="13">
        <v>46045.52</v>
      </c>
      <c r="N14" s="13">
        <f t="shared" si="0"/>
        <v>403369.71</v>
      </c>
      <c r="O14" s="14"/>
    </row>
    <row r="15" spans="1:15" x14ac:dyDescent="0.25">
      <c r="A15" t="s">
        <v>62</v>
      </c>
      <c r="B15" s="14">
        <v>2466</v>
      </c>
      <c r="C15" s="14">
        <v>8616</v>
      </c>
      <c r="D15" s="14">
        <v>12756.12</v>
      </c>
      <c r="E15" s="14">
        <v>9749.0400000000009</v>
      </c>
      <c r="F15" s="14">
        <v>7728.42</v>
      </c>
      <c r="G15" s="14">
        <v>7606.51</v>
      </c>
      <c r="H15" s="14">
        <v>13023.5</v>
      </c>
      <c r="I15" s="14">
        <v>16360.99</v>
      </c>
      <c r="J15" s="14">
        <v>10442.73</v>
      </c>
      <c r="K15" s="14">
        <v>17599.740000000002</v>
      </c>
      <c r="L15" s="14">
        <v>9914.9599999999991</v>
      </c>
      <c r="M15" s="14">
        <v>17418.580000000002</v>
      </c>
      <c r="N15" s="14">
        <f t="shared" si="0"/>
        <v>133682.59000000003</v>
      </c>
      <c r="O15" s="14"/>
    </row>
    <row r="16" spans="1:15" x14ac:dyDescent="0.25">
      <c r="A16" s="12" t="s">
        <v>63</v>
      </c>
      <c r="B16" s="13">
        <v>101250</v>
      </c>
      <c r="C16" s="13">
        <v>98796</v>
      </c>
      <c r="D16" s="13">
        <v>114958.52</v>
      </c>
      <c r="E16" s="13">
        <v>59007.45</v>
      </c>
      <c r="F16" s="13">
        <v>79955.95</v>
      </c>
      <c r="G16" s="13">
        <v>79649.759999999995</v>
      </c>
      <c r="H16" s="13">
        <v>99874.7</v>
      </c>
      <c r="I16" s="13">
        <v>87814.85</v>
      </c>
      <c r="J16" s="13">
        <v>81400.7</v>
      </c>
      <c r="K16" s="13">
        <v>85972.37</v>
      </c>
      <c r="L16" s="13">
        <v>79894.649999999994</v>
      </c>
      <c r="M16" s="13">
        <v>60302.64</v>
      </c>
      <c r="N16" s="13">
        <f t="shared" si="0"/>
        <v>1028877.59</v>
      </c>
      <c r="O16" s="14"/>
    </row>
    <row r="17" spans="1:15" x14ac:dyDescent="0.25">
      <c r="A17" t="s">
        <v>64</v>
      </c>
      <c r="B17" s="14">
        <v>27704</v>
      </c>
      <c r="C17" s="14">
        <v>25130</v>
      </c>
      <c r="D17" s="14">
        <v>24337.37</v>
      </c>
      <c r="E17" s="14">
        <v>18548.5</v>
      </c>
      <c r="F17" s="14">
        <v>31281.87</v>
      </c>
      <c r="G17" s="14">
        <v>38243.160000000003</v>
      </c>
      <c r="H17" s="14">
        <v>45997.18</v>
      </c>
      <c r="I17" s="14">
        <v>69724.11</v>
      </c>
      <c r="J17" s="14">
        <v>47140.51</v>
      </c>
      <c r="K17" s="14">
        <v>59500.7</v>
      </c>
      <c r="L17" s="14">
        <v>61427.18</v>
      </c>
      <c r="M17" s="14">
        <v>75678.429999999993</v>
      </c>
      <c r="N17" s="14">
        <f t="shared" si="0"/>
        <v>524713.01</v>
      </c>
      <c r="O17" s="14"/>
    </row>
    <row r="18" spans="1:15" x14ac:dyDescent="0.25">
      <c r="A18" s="15" t="s">
        <v>65</v>
      </c>
      <c r="B18" s="16">
        <f t="shared" ref="B18:M18" si="1">+B5+B7+B9+B10+B12+B14+B16</f>
        <v>611155.99</v>
      </c>
      <c r="C18" s="16">
        <f t="shared" si="1"/>
        <v>814436</v>
      </c>
      <c r="D18" s="16">
        <f t="shared" si="1"/>
        <v>774791.84</v>
      </c>
      <c r="E18" s="16">
        <f t="shared" si="1"/>
        <v>596529.25</v>
      </c>
      <c r="F18" s="16">
        <f t="shared" si="1"/>
        <v>786131.95</v>
      </c>
      <c r="G18" s="16">
        <f t="shared" si="1"/>
        <v>681572.21</v>
      </c>
      <c r="H18" s="16">
        <f t="shared" si="1"/>
        <v>849673.91999999993</v>
      </c>
      <c r="I18" s="16">
        <f t="shared" si="1"/>
        <v>698898.41</v>
      </c>
      <c r="J18" s="16">
        <f t="shared" si="1"/>
        <v>351041.16</v>
      </c>
      <c r="K18" s="16">
        <f t="shared" si="1"/>
        <v>778662.50999999989</v>
      </c>
      <c r="L18" s="16">
        <f t="shared" si="1"/>
        <v>664775.27</v>
      </c>
      <c r="M18" s="16">
        <f t="shared" si="1"/>
        <v>938603.65</v>
      </c>
      <c r="N18" s="16">
        <f>SUM(B18:M18)</f>
        <v>8546272.1600000001</v>
      </c>
      <c r="O18" s="14"/>
    </row>
    <row r="19" spans="1:15" x14ac:dyDescent="0.25">
      <c r="A19" s="17" t="s">
        <v>66</v>
      </c>
      <c r="B19" s="18">
        <f t="shared" ref="B19:N19" si="2">+B6+B8+B11+B13+B15+B17</f>
        <v>872334.40999999992</v>
      </c>
      <c r="C19" s="18">
        <f t="shared" si="2"/>
        <v>911523</v>
      </c>
      <c r="D19" s="18">
        <f t="shared" si="2"/>
        <v>728410.02</v>
      </c>
      <c r="E19" s="18">
        <f t="shared" si="2"/>
        <v>912649.98</v>
      </c>
      <c r="F19" s="18">
        <f t="shared" si="2"/>
        <v>901837.99</v>
      </c>
      <c r="G19" s="18">
        <f t="shared" si="2"/>
        <v>899907.99000000011</v>
      </c>
      <c r="H19" s="18">
        <f t="shared" si="2"/>
        <v>1001845.7400000001</v>
      </c>
      <c r="I19" s="18">
        <f t="shared" si="2"/>
        <v>855013.67</v>
      </c>
      <c r="J19" s="18">
        <f t="shared" si="2"/>
        <v>826027.53</v>
      </c>
      <c r="K19" s="18">
        <f t="shared" si="2"/>
        <v>988616.54999999993</v>
      </c>
      <c r="L19" s="18">
        <f t="shared" si="2"/>
        <v>1046420.1799999999</v>
      </c>
      <c r="M19" s="18">
        <f t="shared" si="2"/>
        <v>1253329.8500000001</v>
      </c>
      <c r="N19" s="18">
        <f t="shared" si="2"/>
        <v>11197916.910000002</v>
      </c>
      <c r="O19" s="14"/>
    </row>
    <row r="20" spans="1:15" x14ac:dyDescent="0.25">
      <c r="A20" s="19" t="s">
        <v>67</v>
      </c>
      <c r="B20" s="20">
        <f>SUM(B18:B19)</f>
        <v>1483490.4</v>
      </c>
      <c r="C20" s="20">
        <f t="shared" ref="C20:N20" si="3">SUM(C18:C19)</f>
        <v>1725959</v>
      </c>
      <c r="D20" s="20">
        <f t="shared" ref="D20:M20" si="4">SUM(D18:D19)</f>
        <v>1503201.8599999999</v>
      </c>
      <c r="E20" s="20">
        <f t="shared" si="4"/>
        <v>1509179.23</v>
      </c>
      <c r="F20" s="20">
        <f t="shared" si="4"/>
        <v>1687969.94</v>
      </c>
      <c r="G20" s="20">
        <f t="shared" si="4"/>
        <v>1581480.2000000002</v>
      </c>
      <c r="H20" s="20">
        <f t="shared" si="4"/>
        <v>1851519.6600000001</v>
      </c>
      <c r="I20" s="20">
        <f t="shared" si="4"/>
        <v>1553912.08</v>
      </c>
      <c r="J20" s="20">
        <f t="shared" si="4"/>
        <v>1177068.69</v>
      </c>
      <c r="K20" s="20">
        <f t="shared" si="4"/>
        <v>1767279.0599999998</v>
      </c>
      <c r="L20" s="20">
        <f t="shared" si="4"/>
        <v>1711195.45</v>
      </c>
      <c r="M20" s="20">
        <f t="shared" si="4"/>
        <v>2191933.5</v>
      </c>
      <c r="N20" s="20">
        <f t="shared" si="3"/>
        <v>19744189.07</v>
      </c>
      <c r="O20" s="14"/>
    </row>
    <row r="22" spans="1:15" x14ac:dyDescent="0.25">
      <c r="A22" s="22" t="s">
        <v>68</v>
      </c>
    </row>
    <row r="23" spans="1:15" x14ac:dyDescent="0.25">
      <c r="A23" s="23" t="s">
        <v>83</v>
      </c>
    </row>
    <row r="24" spans="1:15" x14ac:dyDescent="0.25">
      <c r="A24" t="s">
        <v>69</v>
      </c>
    </row>
    <row r="25" spans="1:15" x14ac:dyDescent="0.25">
      <c r="A25" t="s">
        <v>70</v>
      </c>
    </row>
    <row r="26" spans="1:15" x14ac:dyDescent="0.25">
      <c r="A26" t="s">
        <v>71</v>
      </c>
    </row>
  </sheetData>
  <sortState ref="A6:N18">
    <sortCondition ref="A6:A1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tabSelected="1" zoomScale="90" zoomScaleNormal="90" workbookViewId="0">
      <pane xSplit="2" ySplit="4" topLeftCell="J126" activePane="bottomRight" state="frozen"/>
      <selection pane="topRight" activeCell="C1" sqref="C1"/>
      <selection pane="bottomLeft" activeCell="A5" sqref="A5"/>
      <selection pane="bottomRight" activeCell="O153" sqref="O153"/>
    </sheetView>
  </sheetViews>
  <sheetFormatPr defaultRowHeight="15" x14ac:dyDescent="0.25"/>
  <cols>
    <col min="1" max="1" width="28.5703125" style="51" bestFit="1" customWidth="1"/>
    <col min="2" max="2" width="52.42578125" style="51" bestFit="1" customWidth="1"/>
    <col min="3" max="5" width="12.85546875" style="51" customWidth="1"/>
    <col min="6" max="6" width="12.85546875" style="29" customWidth="1"/>
    <col min="7" max="7" width="13.85546875" style="1" bestFit="1" customWidth="1"/>
    <col min="8" max="8" width="12.85546875" style="51" customWidth="1"/>
    <col min="9" max="9" width="12.85546875" style="1" customWidth="1"/>
    <col min="10" max="15" width="12.85546875" style="51" customWidth="1"/>
    <col min="16" max="16384" width="9.140625" style="51"/>
  </cols>
  <sheetData>
    <row r="1" spans="1:16" ht="34.5" customHeight="1" x14ac:dyDescent="0.25">
      <c r="A1" s="2" t="s">
        <v>35</v>
      </c>
      <c r="B1" s="3" t="s">
        <v>36</v>
      </c>
      <c r="C1" s="147" t="s">
        <v>37</v>
      </c>
      <c r="D1" s="147"/>
      <c r="E1" s="147"/>
      <c r="F1" s="147"/>
      <c r="G1" s="147"/>
      <c r="H1" s="147"/>
      <c r="I1" s="112"/>
      <c r="J1" s="53"/>
      <c r="K1" s="53"/>
      <c r="L1" s="53"/>
      <c r="M1" s="53"/>
      <c r="N1" s="53"/>
      <c r="P1" s="4"/>
    </row>
    <row r="3" spans="1:16" x14ac:dyDescent="0.25">
      <c r="A3" s="5" t="s">
        <v>98</v>
      </c>
      <c r="B3" s="5"/>
      <c r="C3" s="5" t="s">
        <v>0</v>
      </c>
      <c r="D3" s="5"/>
      <c r="E3" s="5"/>
      <c r="F3" s="28"/>
      <c r="G3" s="32"/>
      <c r="H3" s="5"/>
      <c r="I3" s="32"/>
      <c r="J3" s="5"/>
      <c r="K3" s="5"/>
      <c r="L3" s="5"/>
      <c r="M3" s="5"/>
      <c r="N3" s="5"/>
      <c r="O3" s="5"/>
    </row>
    <row r="4" spans="1:16" x14ac:dyDescent="0.25">
      <c r="A4" s="5" t="s">
        <v>72</v>
      </c>
      <c r="B4" s="5" t="s">
        <v>1</v>
      </c>
      <c r="C4" s="5">
        <v>1</v>
      </c>
      <c r="D4" s="5">
        <v>2</v>
      </c>
      <c r="E4" s="5">
        <v>3</v>
      </c>
      <c r="F4" s="28">
        <v>4</v>
      </c>
      <c r="G4" s="32">
        <v>5</v>
      </c>
      <c r="H4" s="5">
        <v>6</v>
      </c>
      <c r="I4" s="32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 t="s">
        <v>27</v>
      </c>
    </row>
    <row r="5" spans="1:16" x14ac:dyDescent="0.25">
      <c r="A5" s="51" t="s">
        <v>17</v>
      </c>
      <c r="B5" s="51" t="s">
        <v>86</v>
      </c>
      <c r="C5" s="1">
        <v>42261.26</v>
      </c>
      <c r="D5" s="1">
        <v>25940.12</v>
      </c>
      <c r="E5" s="1">
        <v>23603.67</v>
      </c>
      <c r="F5" s="29">
        <v>7861.8</v>
      </c>
      <c r="G5" s="1">
        <v>11518.6</v>
      </c>
      <c r="H5" s="1">
        <v>13084.68</v>
      </c>
      <c r="I5" s="1">
        <v>5450.43</v>
      </c>
      <c r="J5" s="1">
        <v>8089.88</v>
      </c>
      <c r="K5" s="1">
        <v>12267.22</v>
      </c>
      <c r="L5" s="1">
        <v>22021.64</v>
      </c>
      <c r="M5" s="1">
        <v>14424.47</v>
      </c>
      <c r="N5" s="139">
        <v>21089.01</v>
      </c>
      <c r="O5" s="1">
        <f>SUM(C5:N5)</f>
        <v>207612.78</v>
      </c>
    </row>
    <row r="6" spans="1:16" x14ac:dyDescent="0.25">
      <c r="B6" s="51" t="s">
        <v>18</v>
      </c>
      <c r="C6" s="1">
        <v>15870.16</v>
      </c>
      <c r="D6" s="1">
        <v>15813.96</v>
      </c>
      <c r="E6" s="1"/>
      <c r="F6" s="29">
        <v>43280.61</v>
      </c>
      <c r="G6" s="1">
        <v>32864.15</v>
      </c>
      <c r="H6" s="1">
        <v>25908.83</v>
      </c>
      <c r="I6" s="1">
        <v>16989.89</v>
      </c>
      <c r="J6" s="1">
        <v>16464.04</v>
      </c>
      <c r="K6" s="1">
        <v>36309.42</v>
      </c>
      <c r="L6" s="1">
        <v>4393.4399999999996</v>
      </c>
      <c r="M6" s="1">
        <v>28903.73</v>
      </c>
      <c r="N6" s="139">
        <v>13747.819999999998</v>
      </c>
      <c r="O6" s="1">
        <f t="shared" ref="O6:O102" si="0">SUM(C6:N6)</f>
        <v>250546.05000000008</v>
      </c>
    </row>
    <row r="7" spans="1:16" x14ac:dyDescent="0.25">
      <c r="B7" s="51" t="s">
        <v>5</v>
      </c>
      <c r="C7" s="1">
        <v>2902.55</v>
      </c>
      <c r="D7" s="1">
        <v>6962.93</v>
      </c>
      <c r="E7" s="1">
        <v>7536.01</v>
      </c>
      <c r="F7" s="29">
        <v>10722.54</v>
      </c>
      <c r="G7" s="1">
        <v>6246.93</v>
      </c>
      <c r="H7" s="1">
        <v>1079.1099999999999</v>
      </c>
      <c r="I7" s="1">
        <v>1252.05</v>
      </c>
      <c r="J7" s="1">
        <v>5608.81</v>
      </c>
      <c r="K7" s="1"/>
      <c r="L7" s="1"/>
      <c r="M7" s="1"/>
      <c r="N7" s="139"/>
      <c r="O7" s="1">
        <f t="shared" si="0"/>
        <v>42310.93</v>
      </c>
    </row>
    <row r="8" spans="1:16" s="57" customFormat="1" x14ac:dyDescent="0.25">
      <c r="B8" s="88" t="s">
        <v>125</v>
      </c>
      <c r="C8" s="1"/>
      <c r="D8" s="1"/>
      <c r="E8" s="1">
        <v>19044.919999999998</v>
      </c>
      <c r="F8" s="29">
        <v>15358.8</v>
      </c>
      <c r="G8" s="1">
        <v>7016.98</v>
      </c>
      <c r="H8" s="1">
        <v>3413.66</v>
      </c>
      <c r="I8" s="1">
        <v>6830.86</v>
      </c>
      <c r="J8" s="1"/>
      <c r="K8" s="1"/>
      <c r="L8" s="1"/>
      <c r="M8" s="1"/>
      <c r="N8" s="139"/>
      <c r="O8" s="1">
        <f t="shared" si="0"/>
        <v>51665.22</v>
      </c>
    </row>
    <row r="9" spans="1:16" s="57" customFormat="1" x14ac:dyDescent="0.25">
      <c r="B9" s="123" t="s">
        <v>8</v>
      </c>
      <c r="C9" s="1"/>
      <c r="D9" s="1"/>
      <c r="E9" s="1"/>
      <c r="F9" s="29"/>
      <c r="G9" s="1"/>
      <c r="H9" s="1"/>
      <c r="I9" s="1"/>
      <c r="J9" s="1">
        <v>592.72</v>
      </c>
      <c r="K9" s="1"/>
      <c r="L9" s="1"/>
      <c r="M9" s="1"/>
      <c r="N9" s="139"/>
      <c r="O9" s="1">
        <f t="shared" si="0"/>
        <v>592.72</v>
      </c>
    </row>
    <row r="10" spans="1:16" s="57" customFormat="1" x14ac:dyDescent="0.25">
      <c r="B10" s="104" t="s">
        <v>76</v>
      </c>
      <c r="C10" s="1"/>
      <c r="D10" s="1"/>
      <c r="E10" s="1"/>
      <c r="F10" s="29"/>
      <c r="G10" s="1">
        <v>3819.59</v>
      </c>
      <c r="H10" s="1"/>
      <c r="I10" s="1"/>
      <c r="J10" s="1"/>
      <c r="K10" s="1"/>
      <c r="L10" s="1"/>
      <c r="M10" s="1"/>
      <c r="N10" s="139"/>
      <c r="O10" s="1">
        <f t="shared" si="0"/>
        <v>3819.59</v>
      </c>
    </row>
    <row r="11" spans="1:16" x14ac:dyDescent="0.25">
      <c r="B11" s="51" t="s">
        <v>20</v>
      </c>
      <c r="C11" s="1">
        <v>7597.5</v>
      </c>
      <c r="D11" s="1">
        <v>6635.1</v>
      </c>
      <c r="E11" s="1">
        <v>9459.9</v>
      </c>
      <c r="F11" s="29">
        <v>7936.5</v>
      </c>
      <c r="G11" s="1">
        <v>7015.8</v>
      </c>
      <c r="H11" s="1">
        <v>4778.1000000000004</v>
      </c>
      <c r="I11" s="1">
        <v>10651.8</v>
      </c>
      <c r="J11" s="1">
        <v>9459.9</v>
      </c>
      <c r="K11" s="1">
        <v>5921.7</v>
      </c>
      <c r="L11" s="1">
        <v>7139.4</v>
      </c>
      <c r="M11" s="1">
        <v>5270.1</v>
      </c>
      <c r="N11" s="139">
        <v>5363.4</v>
      </c>
      <c r="O11" s="1">
        <f t="shared" si="0"/>
        <v>87229.2</v>
      </c>
    </row>
    <row r="12" spans="1:16" x14ac:dyDescent="0.25">
      <c r="B12" s="51" t="s">
        <v>81</v>
      </c>
      <c r="C12" s="1">
        <v>4204.1400000000003</v>
      </c>
      <c r="D12" s="1">
        <v>5120.54</v>
      </c>
      <c r="E12" s="1">
        <v>678.22</v>
      </c>
      <c r="H12" s="1"/>
      <c r="J12" s="1"/>
      <c r="K12" s="1"/>
      <c r="L12" s="1">
        <v>1864.44</v>
      </c>
      <c r="M12" s="1"/>
      <c r="N12" s="139"/>
      <c r="O12" s="1">
        <f t="shared" si="0"/>
        <v>11867.34</v>
      </c>
    </row>
    <row r="13" spans="1:16" x14ac:dyDescent="0.25">
      <c r="B13" s="61" t="s">
        <v>99</v>
      </c>
      <c r="C13" s="1">
        <v>3136.68</v>
      </c>
      <c r="D13" s="1"/>
      <c r="E13" s="1"/>
      <c r="H13" s="1"/>
      <c r="J13" s="1"/>
      <c r="K13" s="1"/>
      <c r="L13" s="1"/>
      <c r="M13" s="1"/>
      <c r="N13" s="139"/>
      <c r="O13" s="1">
        <f t="shared" si="0"/>
        <v>3136.68</v>
      </c>
    </row>
    <row r="14" spans="1:16" s="57" customFormat="1" x14ac:dyDescent="0.25">
      <c r="B14" s="113" t="s">
        <v>149</v>
      </c>
      <c r="C14" s="1"/>
      <c r="D14" s="1"/>
      <c r="E14" s="1"/>
      <c r="F14" s="29"/>
      <c r="G14" s="1"/>
      <c r="H14" s="1"/>
      <c r="I14" s="1">
        <v>438.3</v>
      </c>
      <c r="J14" s="1"/>
      <c r="K14" s="1"/>
      <c r="L14" s="1"/>
      <c r="M14" s="1"/>
      <c r="N14" s="139"/>
      <c r="O14" s="1">
        <f t="shared" si="0"/>
        <v>438.3</v>
      </c>
    </row>
    <row r="15" spans="1:16" s="57" customFormat="1" x14ac:dyDescent="0.25">
      <c r="B15" s="59" t="s">
        <v>93</v>
      </c>
      <c r="C15" s="1">
        <v>1579.2</v>
      </c>
      <c r="D15" s="1"/>
      <c r="E15" s="1"/>
      <c r="F15" s="29"/>
      <c r="G15" s="1"/>
      <c r="I15" s="1"/>
      <c r="N15" s="139"/>
      <c r="O15" s="1">
        <f t="shared" si="0"/>
        <v>1579.2</v>
      </c>
    </row>
    <row r="16" spans="1:16" s="57" customFormat="1" x14ac:dyDescent="0.25">
      <c r="B16" s="60" t="s">
        <v>94</v>
      </c>
      <c r="C16" s="1">
        <v>233.31</v>
      </c>
      <c r="D16" s="1"/>
      <c r="E16" s="1"/>
      <c r="F16" s="29"/>
      <c r="G16" s="1"/>
      <c r="I16" s="1"/>
      <c r="N16" s="139"/>
      <c r="O16" s="1">
        <f t="shared" si="0"/>
        <v>233.31</v>
      </c>
    </row>
    <row r="17" spans="2:15" x14ac:dyDescent="0.25">
      <c r="B17" s="62" t="s">
        <v>87</v>
      </c>
      <c r="C17" s="1">
        <v>1215.8499999999999</v>
      </c>
      <c r="D17" s="1"/>
      <c r="E17" s="1"/>
      <c r="N17" s="139"/>
      <c r="O17" s="1">
        <f t="shared" si="0"/>
        <v>1215.8499999999999</v>
      </c>
    </row>
    <row r="18" spans="2:15" x14ac:dyDescent="0.25">
      <c r="B18" s="63" t="s">
        <v>16</v>
      </c>
      <c r="C18" s="1">
        <v>1998.83</v>
      </c>
      <c r="D18" s="1">
        <v>5435.26</v>
      </c>
      <c r="E18" s="1">
        <v>1849.71</v>
      </c>
      <c r="L18" s="51">
        <v>5868.53</v>
      </c>
      <c r="N18" s="139">
        <v>5531.84</v>
      </c>
      <c r="O18" s="1">
        <f t="shared" si="0"/>
        <v>20684.169999999998</v>
      </c>
    </row>
    <row r="19" spans="2:15" s="57" customFormat="1" x14ac:dyDescent="0.25">
      <c r="B19" s="105" t="s">
        <v>138</v>
      </c>
      <c r="C19" s="1"/>
      <c r="D19" s="1"/>
      <c r="E19" s="1"/>
      <c r="F19" s="29"/>
      <c r="G19" s="1">
        <v>1079.9100000000001</v>
      </c>
      <c r="I19" s="1">
        <v>2919.74</v>
      </c>
      <c r="J19" s="57">
        <v>1519.87</v>
      </c>
      <c r="K19" s="57">
        <v>1159.9000000000001</v>
      </c>
      <c r="L19" s="57">
        <v>839.93</v>
      </c>
      <c r="M19" s="57">
        <v>1319.89</v>
      </c>
      <c r="N19" s="139">
        <v>599.95000000000005</v>
      </c>
      <c r="O19" s="1">
        <f t="shared" si="0"/>
        <v>9439.19</v>
      </c>
    </row>
    <row r="20" spans="2:15" s="57" customFormat="1" x14ac:dyDescent="0.25">
      <c r="B20" s="68" t="s">
        <v>109</v>
      </c>
      <c r="C20" s="1"/>
      <c r="D20" s="1">
        <v>20196</v>
      </c>
      <c r="E20" s="1"/>
      <c r="F20" s="29">
        <v>9372</v>
      </c>
      <c r="G20" s="1"/>
      <c r="I20" s="1">
        <v>2640</v>
      </c>
      <c r="N20" s="139"/>
      <c r="O20" s="1">
        <f t="shared" si="0"/>
        <v>32208</v>
      </c>
    </row>
    <row r="21" spans="2:15" x14ac:dyDescent="0.25">
      <c r="B21" s="51" t="s">
        <v>78</v>
      </c>
      <c r="C21" s="1">
        <v>90497.279999999999</v>
      </c>
      <c r="D21" s="1">
        <v>25360.74</v>
      </c>
      <c r="E21" s="1">
        <v>47056.52</v>
      </c>
      <c r="F21" s="29">
        <v>52466.02</v>
      </c>
      <c r="G21" s="1">
        <v>39062.199999999997</v>
      </c>
      <c r="H21" s="1">
        <v>51414.35</v>
      </c>
      <c r="I21" s="1">
        <v>42442.239999999998</v>
      </c>
      <c r="J21" s="1">
        <v>43306.58</v>
      </c>
      <c r="K21" s="1">
        <v>44615.88</v>
      </c>
      <c r="L21" s="1">
        <v>30046.85</v>
      </c>
      <c r="M21" s="1">
        <v>39642.35</v>
      </c>
      <c r="N21" s="139">
        <v>44479.369999999995</v>
      </c>
      <c r="O21" s="1">
        <f t="shared" si="0"/>
        <v>550390.37999999989</v>
      </c>
    </row>
    <row r="22" spans="2:15" s="57" customFormat="1" x14ac:dyDescent="0.25">
      <c r="B22" s="105" t="s">
        <v>139</v>
      </c>
      <c r="C22" s="1"/>
      <c r="D22" s="1"/>
      <c r="E22" s="1"/>
      <c r="F22" s="29"/>
      <c r="G22" s="1">
        <v>5115</v>
      </c>
      <c r="H22" s="1"/>
      <c r="I22" s="1"/>
      <c r="J22" s="1"/>
      <c r="K22" s="1"/>
      <c r="L22" s="1"/>
      <c r="M22" s="1"/>
      <c r="N22" s="139"/>
      <c r="O22" s="1">
        <f t="shared" si="0"/>
        <v>5115</v>
      </c>
    </row>
    <row r="23" spans="2:15" s="57" customFormat="1" x14ac:dyDescent="0.25">
      <c r="B23" s="83" t="s">
        <v>122</v>
      </c>
      <c r="C23" s="1"/>
      <c r="D23" s="1"/>
      <c r="E23" s="1">
        <v>13000</v>
      </c>
      <c r="F23" s="29"/>
      <c r="G23" s="1"/>
      <c r="H23" s="1"/>
      <c r="I23" s="1"/>
      <c r="J23" s="1"/>
      <c r="K23" s="1"/>
      <c r="L23" s="1"/>
      <c r="M23" s="1"/>
      <c r="N23" s="139"/>
      <c r="O23" s="1">
        <f t="shared" si="0"/>
        <v>13000</v>
      </c>
    </row>
    <row r="24" spans="2:15" s="57" customFormat="1" x14ac:dyDescent="0.25">
      <c r="B24" s="69" t="s">
        <v>110</v>
      </c>
      <c r="C24" s="1"/>
      <c r="D24" s="1">
        <v>1384.19</v>
      </c>
      <c r="E24" s="1"/>
      <c r="F24" s="29"/>
      <c r="G24" s="1"/>
      <c r="H24" s="1"/>
      <c r="I24" s="1"/>
      <c r="J24" s="1"/>
      <c r="K24" s="1"/>
      <c r="L24" s="1"/>
      <c r="M24" s="1"/>
      <c r="N24" s="139"/>
      <c r="O24" s="1">
        <f t="shared" si="0"/>
        <v>1384.19</v>
      </c>
    </row>
    <row r="25" spans="2:15" x14ac:dyDescent="0.25">
      <c r="B25" s="51" t="s">
        <v>73</v>
      </c>
      <c r="C25" s="1">
        <v>3649.53</v>
      </c>
      <c r="D25" s="1">
        <v>4219.7700000000004</v>
      </c>
      <c r="E25" s="1"/>
      <c r="N25" s="139"/>
      <c r="O25" s="1">
        <f t="shared" si="0"/>
        <v>7869.3000000000011</v>
      </c>
    </row>
    <row r="26" spans="2:15" s="57" customFormat="1" x14ac:dyDescent="0.25">
      <c r="B26" s="133" t="s">
        <v>164</v>
      </c>
      <c r="C26" s="1"/>
      <c r="D26" s="1"/>
      <c r="E26" s="1"/>
      <c r="F26" s="29"/>
      <c r="G26" s="1"/>
      <c r="I26" s="1"/>
      <c r="M26" s="57">
        <v>22086.98</v>
      </c>
      <c r="N26" s="139"/>
      <c r="O26" s="1">
        <f t="shared" si="0"/>
        <v>22086.98</v>
      </c>
    </row>
    <row r="27" spans="2:15" s="57" customFormat="1" x14ac:dyDescent="0.25">
      <c r="B27" s="128" t="s">
        <v>158</v>
      </c>
      <c r="C27" s="1"/>
      <c r="D27" s="1"/>
      <c r="E27" s="1"/>
      <c r="F27" s="29"/>
      <c r="G27" s="1"/>
      <c r="I27" s="1"/>
      <c r="L27" s="57">
        <v>1380.6</v>
      </c>
      <c r="N27" s="139"/>
      <c r="O27" s="1">
        <f t="shared" si="0"/>
        <v>1380.6</v>
      </c>
    </row>
    <row r="28" spans="2:15" s="57" customFormat="1" x14ac:dyDescent="0.25">
      <c r="B28" s="85" t="s">
        <v>123</v>
      </c>
      <c r="C28" s="1"/>
      <c r="D28" s="1"/>
      <c r="E28" s="1">
        <v>1589.04</v>
      </c>
      <c r="F28" s="29">
        <v>993.16</v>
      </c>
      <c r="G28" s="1"/>
      <c r="H28" s="57">
        <v>993.16</v>
      </c>
      <c r="I28" s="1"/>
      <c r="N28" s="139"/>
      <c r="O28" s="1">
        <f t="shared" si="0"/>
        <v>3575.3599999999997</v>
      </c>
    </row>
    <row r="29" spans="2:15" s="57" customFormat="1" x14ac:dyDescent="0.25">
      <c r="B29" s="87" t="s">
        <v>124</v>
      </c>
      <c r="C29" s="1"/>
      <c r="D29" s="1"/>
      <c r="E29" s="1">
        <v>1687.5</v>
      </c>
      <c r="F29" s="29">
        <v>3217.5</v>
      </c>
      <c r="G29" s="1">
        <v>3037.5</v>
      </c>
      <c r="I29" s="1">
        <v>9292.5</v>
      </c>
      <c r="J29" s="1">
        <v>6412.5</v>
      </c>
      <c r="K29" s="1">
        <v>3195</v>
      </c>
      <c r="L29" s="1">
        <v>3307.5</v>
      </c>
      <c r="N29" s="139"/>
      <c r="O29" s="1">
        <f t="shared" si="0"/>
        <v>30150</v>
      </c>
    </row>
    <row r="30" spans="2:15" s="57" customFormat="1" x14ac:dyDescent="0.25">
      <c r="B30" s="70" t="s">
        <v>111</v>
      </c>
      <c r="C30" s="1"/>
      <c r="D30" s="1">
        <v>2399.7600000000002</v>
      </c>
      <c r="E30" s="1">
        <v>299.98</v>
      </c>
      <c r="F30" s="29"/>
      <c r="G30" s="1"/>
      <c r="I30" s="1"/>
      <c r="N30" s="139"/>
      <c r="O30" s="1">
        <f t="shared" si="0"/>
        <v>2699.7400000000002</v>
      </c>
    </row>
    <row r="31" spans="2:15" s="57" customFormat="1" x14ac:dyDescent="0.25">
      <c r="B31" s="114" t="s">
        <v>150</v>
      </c>
      <c r="C31" s="1"/>
      <c r="D31" s="1"/>
      <c r="E31" s="1"/>
      <c r="F31" s="29"/>
      <c r="G31" s="1"/>
      <c r="I31" s="1">
        <v>787.5</v>
      </c>
      <c r="J31" s="1">
        <v>640.5</v>
      </c>
      <c r="N31" s="139"/>
      <c r="O31" s="1">
        <f t="shared" si="0"/>
        <v>1428</v>
      </c>
    </row>
    <row r="32" spans="2:15" s="57" customFormat="1" x14ac:dyDescent="0.25">
      <c r="B32" s="140" t="s">
        <v>166</v>
      </c>
      <c r="C32" s="1"/>
      <c r="D32" s="1"/>
      <c r="E32" s="1"/>
      <c r="F32" s="29"/>
      <c r="G32" s="1"/>
      <c r="I32" s="1"/>
      <c r="J32" s="1"/>
      <c r="L32" s="1"/>
      <c r="M32" s="1"/>
      <c r="N32" s="139">
        <v>6520.3600000000006</v>
      </c>
      <c r="O32" s="1">
        <f t="shared" si="0"/>
        <v>6520.3600000000006</v>
      </c>
    </row>
    <row r="33" spans="1:15" s="57" customFormat="1" x14ac:dyDescent="0.25">
      <c r="B33" s="140" t="s">
        <v>167</v>
      </c>
      <c r="C33" s="1"/>
      <c r="D33" s="1"/>
      <c r="E33" s="1"/>
      <c r="F33" s="29"/>
      <c r="G33" s="1"/>
      <c r="I33" s="1"/>
      <c r="J33" s="1"/>
      <c r="L33" s="1"/>
      <c r="M33" s="1"/>
      <c r="N33" s="139">
        <v>2913.4700000000003</v>
      </c>
      <c r="O33" s="1">
        <f t="shared" si="0"/>
        <v>2913.4700000000003</v>
      </c>
    </row>
    <row r="34" spans="1:15" s="57" customFormat="1" x14ac:dyDescent="0.25">
      <c r="B34" s="86" t="s">
        <v>21</v>
      </c>
      <c r="C34" s="1"/>
      <c r="D34" s="1"/>
      <c r="E34" s="1">
        <v>7273.9</v>
      </c>
      <c r="F34" s="29">
        <v>5832.62</v>
      </c>
      <c r="G34" s="1"/>
      <c r="H34" s="57">
        <v>5767.21</v>
      </c>
      <c r="I34" s="1"/>
      <c r="J34" s="1">
        <v>2016.88</v>
      </c>
      <c r="L34" s="1">
        <v>2613.2600000000002</v>
      </c>
      <c r="M34" s="1">
        <v>3599.64</v>
      </c>
      <c r="N34" s="139">
        <v>576.46</v>
      </c>
      <c r="O34" s="1">
        <f t="shared" si="0"/>
        <v>27679.97</v>
      </c>
    </row>
    <row r="35" spans="1:15" s="25" customFormat="1" x14ac:dyDescent="0.25">
      <c r="A35" s="2" t="s">
        <v>28</v>
      </c>
      <c r="B35" s="54"/>
      <c r="C35" s="24">
        <f>SUM(C5:C25)</f>
        <v>175146.29</v>
      </c>
      <c r="D35" s="43">
        <f>SUM(D5:D30)</f>
        <v>119468.37000000001</v>
      </c>
      <c r="E35" s="43">
        <f t="shared" ref="E35:O35" si="1">SUM(E5:E34)</f>
        <v>133079.37</v>
      </c>
      <c r="F35" s="43">
        <f t="shared" si="1"/>
        <v>157041.54999999999</v>
      </c>
      <c r="G35" s="43">
        <f t="shared" si="1"/>
        <v>116776.66</v>
      </c>
      <c r="H35" s="43">
        <f t="shared" si="1"/>
        <v>106439.1</v>
      </c>
      <c r="I35" s="24">
        <f t="shared" si="1"/>
        <v>99695.31</v>
      </c>
      <c r="J35" s="43">
        <f t="shared" si="1"/>
        <v>94111.680000000022</v>
      </c>
      <c r="K35" s="43">
        <f t="shared" si="1"/>
        <v>103469.12</v>
      </c>
      <c r="L35" s="43">
        <f t="shared" si="1"/>
        <v>79475.59</v>
      </c>
      <c r="M35" s="43">
        <f t="shared" si="1"/>
        <v>115247.15999999999</v>
      </c>
      <c r="N35" s="43">
        <f t="shared" si="1"/>
        <v>100821.68</v>
      </c>
      <c r="O35" s="43">
        <f t="shared" si="1"/>
        <v>1400771.8800000001</v>
      </c>
    </row>
    <row r="36" spans="1:15" s="34" customFormat="1" x14ac:dyDescent="0.25">
      <c r="A36" s="51" t="s">
        <v>25</v>
      </c>
      <c r="B36" s="57" t="s">
        <v>18</v>
      </c>
      <c r="C36" s="35"/>
      <c r="D36" s="73">
        <v>4990.3500000000004</v>
      </c>
      <c r="E36" s="73">
        <v>2523.4699999999998</v>
      </c>
      <c r="F36" s="73">
        <v>3168.49</v>
      </c>
      <c r="G36" s="73">
        <v>2500.85</v>
      </c>
      <c r="H36" s="73"/>
      <c r="I36" s="35"/>
      <c r="J36" s="47"/>
      <c r="K36" s="47"/>
      <c r="L36" s="47"/>
      <c r="M36" s="47"/>
      <c r="N36" s="47"/>
      <c r="O36" s="1">
        <f t="shared" si="0"/>
        <v>13183.16</v>
      </c>
    </row>
    <row r="37" spans="1:15" s="34" customFormat="1" x14ac:dyDescent="0.25">
      <c r="B37" s="57" t="s">
        <v>76</v>
      </c>
      <c r="C37" s="38">
        <v>17346.23</v>
      </c>
      <c r="D37" s="38">
        <v>24748.76</v>
      </c>
      <c r="E37" s="38">
        <v>26995.55</v>
      </c>
      <c r="F37" s="38">
        <v>30941.919999999998</v>
      </c>
      <c r="G37" s="38">
        <v>10813.31</v>
      </c>
      <c r="H37" s="73">
        <v>30520.81</v>
      </c>
      <c r="I37" s="38">
        <v>23678.18</v>
      </c>
      <c r="J37" s="73">
        <v>22314.42</v>
      </c>
      <c r="K37" s="73">
        <v>14904.17</v>
      </c>
      <c r="L37" s="73">
        <v>22424.18</v>
      </c>
      <c r="M37" s="73">
        <v>19691.3</v>
      </c>
      <c r="N37" s="73">
        <v>20761.490000000002</v>
      </c>
      <c r="O37" s="1">
        <f t="shared" si="0"/>
        <v>265140.32</v>
      </c>
    </row>
    <row r="38" spans="1:15" s="34" customFormat="1" x14ac:dyDescent="0.25">
      <c r="B38" s="142" t="s">
        <v>168</v>
      </c>
      <c r="C38" s="38"/>
      <c r="D38" s="38"/>
      <c r="E38" s="38"/>
      <c r="F38" s="38"/>
      <c r="G38" s="38"/>
      <c r="H38" s="73"/>
      <c r="I38" s="38"/>
      <c r="J38" s="73"/>
      <c r="K38" s="73"/>
      <c r="L38" s="73"/>
      <c r="M38" s="73"/>
      <c r="N38" s="73">
        <v>5379.07</v>
      </c>
      <c r="O38" s="1">
        <f t="shared" si="0"/>
        <v>5379.07</v>
      </c>
    </row>
    <row r="39" spans="1:15" x14ac:dyDescent="0.25">
      <c r="B39" s="57" t="s">
        <v>84</v>
      </c>
      <c r="C39" s="1">
        <v>29107.33</v>
      </c>
      <c r="D39" s="1">
        <v>25629.74</v>
      </c>
      <c r="E39" s="58">
        <v>20737.68</v>
      </c>
      <c r="F39" s="29">
        <v>18174.11</v>
      </c>
      <c r="G39" s="44">
        <v>24354.68</v>
      </c>
      <c r="H39" s="44">
        <v>14042.24</v>
      </c>
      <c r="I39" s="1">
        <v>11371.18</v>
      </c>
      <c r="J39" s="44">
        <v>8243.58</v>
      </c>
      <c r="K39" s="44">
        <v>7680.48</v>
      </c>
      <c r="L39" s="44">
        <v>10209.66</v>
      </c>
      <c r="M39" s="44">
        <v>7808.06</v>
      </c>
      <c r="N39" s="141">
        <v>7822.1</v>
      </c>
      <c r="O39" s="1">
        <f t="shared" si="0"/>
        <v>185180.84</v>
      </c>
    </row>
    <row r="40" spans="1:15" s="57" customFormat="1" x14ac:dyDescent="0.25">
      <c r="B40" s="124" t="s">
        <v>156</v>
      </c>
      <c r="C40" s="1"/>
      <c r="D40" s="1"/>
      <c r="E40" s="58"/>
      <c r="F40" s="29"/>
      <c r="G40" s="44"/>
      <c r="H40" s="44"/>
      <c r="I40" s="1"/>
      <c r="J40" s="44"/>
      <c r="K40" s="44">
        <v>3969.73</v>
      </c>
      <c r="L40" s="44">
        <v>34.200000000000003</v>
      </c>
      <c r="M40" s="44"/>
      <c r="N40" s="141"/>
      <c r="O40" s="1">
        <f t="shared" si="0"/>
        <v>4003.93</v>
      </c>
    </row>
    <row r="41" spans="1:15" s="57" customFormat="1" x14ac:dyDescent="0.25">
      <c r="B41" s="71" t="s">
        <v>112</v>
      </c>
      <c r="C41" s="1"/>
      <c r="D41" s="1">
        <v>155.06</v>
      </c>
      <c r="E41" s="58"/>
      <c r="F41" s="29"/>
      <c r="G41" s="44"/>
      <c r="H41" s="44"/>
      <c r="I41" s="1"/>
      <c r="J41" s="44"/>
      <c r="K41" s="44"/>
      <c r="L41" s="44"/>
      <c r="M41" s="44"/>
      <c r="N41" s="141"/>
      <c r="O41" s="1">
        <f t="shared" si="0"/>
        <v>155.06</v>
      </c>
    </row>
    <row r="42" spans="1:15" s="57" customFormat="1" x14ac:dyDescent="0.25">
      <c r="B42" s="57" t="s">
        <v>26</v>
      </c>
      <c r="C42" s="1">
        <v>16407.3</v>
      </c>
      <c r="D42" s="1">
        <v>6403.24</v>
      </c>
      <c r="E42" s="58">
        <v>4506.92</v>
      </c>
      <c r="F42" s="29">
        <v>8792.36</v>
      </c>
      <c r="G42" s="44">
        <v>9137.1200000000008</v>
      </c>
      <c r="H42" s="44">
        <v>4273.42</v>
      </c>
      <c r="I42" s="1">
        <v>8343.5400000000009</v>
      </c>
      <c r="J42" s="44">
        <v>4797.4399999999996</v>
      </c>
      <c r="K42" s="44">
        <v>9504.7999999999993</v>
      </c>
      <c r="L42" s="44">
        <v>8615.44</v>
      </c>
      <c r="M42" s="44">
        <v>8043.6</v>
      </c>
      <c r="N42" s="141">
        <v>12954.84</v>
      </c>
      <c r="O42" s="1">
        <f t="shared" si="0"/>
        <v>101780.02</v>
      </c>
    </row>
    <row r="43" spans="1:15" s="25" customFormat="1" x14ac:dyDescent="0.25">
      <c r="A43" s="2" t="s">
        <v>29</v>
      </c>
      <c r="B43" s="2"/>
      <c r="C43" s="24">
        <f>SUM(C36:C42)</f>
        <v>62860.86</v>
      </c>
      <c r="D43" s="30">
        <f>SUM(D36:D42)</f>
        <v>61927.15</v>
      </c>
      <c r="E43" s="30">
        <f t="shared" ref="E43:N43" si="2">SUM(E36:E42)</f>
        <v>54763.619999999995</v>
      </c>
      <c r="F43" s="30">
        <f t="shared" si="2"/>
        <v>61076.88</v>
      </c>
      <c r="G43" s="30">
        <f t="shared" si="2"/>
        <v>46805.96</v>
      </c>
      <c r="H43" s="30">
        <f t="shared" si="2"/>
        <v>48836.47</v>
      </c>
      <c r="I43" s="115">
        <f t="shared" si="2"/>
        <v>43392.9</v>
      </c>
      <c r="J43" s="30">
        <f t="shared" si="2"/>
        <v>35355.440000000002</v>
      </c>
      <c r="K43" s="30">
        <f t="shared" si="2"/>
        <v>36059.18</v>
      </c>
      <c r="L43" s="30">
        <f t="shared" si="2"/>
        <v>41283.480000000003</v>
      </c>
      <c r="M43" s="30">
        <f t="shared" si="2"/>
        <v>35542.959999999999</v>
      </c>
      <c r="N43" s="30">
        <f t="shared" si="2"/>
        <v>46917.5</v>
      </c>
      <c r="O43" s="24">
        <f>SUM(O36:O42)</f>
        <v>574822.40000000002</v>
      </c>
    </row>
    <row r="44" spans="1:15" x14ac:dyDescent="0.25">
      <c r="A44" s="51" t="s">
        <v>14</v>
      </c>
      <c r="B44" s="51" t="s">
        <v>16</v>
      </c>
      <c r="C44" s="1">
        <v>3964.84</v>
      </c>
      <c r="D44" s="1">
        <v>3150.49</v>
      </c>
      <c r="E44" s="1">
        <v>6433.67</v>
      </c>
      <c r="F44" s="29">
        <v>5279.11</v>
      </c>
      <c r="G44" s="41">
        <v>5022.68</v>
      </c>
      <c r="H44" s="52">
        <v>672.76</v>
      </c>
      <c r="I44" s="1">
        <v>4820.1400000000003</v>
      </c>
      <c r="J44" s="52">
        <v>6202.93</v>
      </c>
      <c r="K44" s="52">
        <v>6028.27</v>
      </c>
      <c r="L44" s="52">
        <v>11247.08</v>
      </c>
      <c r="M44" s="52">
        <v>4537.3</v>
      </c>
      <c r="N44" s="52">
        <v>9212.36</v>
      </c>
      <c r="O44" s="1">
        <f t="shared" si="0"/>
        <v>66571.63</v>
      </c>
    </row>
    <row r="45" spans="1:15" x14ac:dyDescent="0.25">
      <c r="B45" s="51" t="s">
        <v>15</v>
      </c>
      <c r="C45" s="1">
        <v>5379.68</v>
      </c>
      <c r="D45" s="1">
        <v>3337.66</v>
      </c>
      <c r="E45" s="1">
        <v>4870.09</v>
      </c>
      <c r="F45" s="29">
        <v>5290.52</v>
      </c>
      <c r="G45" s="41">
        <v>84.96</v>
      </c>
      <c r="H45" s="52"/>
      <c r="I45" s="1">
        <v>424.8</v>
      </c>
      <c r="J45" s="52">
        <v>832.5</v>
      </c>
      <c r="K45" s="52"/>
      <c r="L45" s="52">
        <v>11825.86</v>
      </c>
      <c r="M45" s="52"/>
      <c r="N45" s="52"/>
      <c r="O45" s="1">
        <f t="shared" si="0"/>
        <v>32046.07</v>
      </c>
    </row>
    <row r="46" spans="1:15" s="57" customFormat="1" x14ac:dyDescent="0.25">
      <c r="B46" s="107" t="s">
        <v>144</v>
      </c>
      <c r="C46" s="1"/>
      <c r="D46" s="1"/>
      <c r="E46" s="1"/>
      <c r="F46" s="29"/>
      <c r="G46" s="41"/>
      <c r="H46" s="52">
        <v>9065.27</v>
      </c>
      <c r="I46" s="1"/>
      <c r="J46" s="52"/>
      <c r="K46" s="52"/>
      <c r="L46" s="52"/>
      <c r="M46" s="52"/>
      <c r="N46" s="52"/>
      <c r="O46" s="1">
        <f t="shared" si="0"/>
        <v>9065.27</v>
      </c>
    </row>
    <row r="47" spans="1:15" s="25" customFormat="1" x14ac:dyDescent="0.25">
      <c r="A47" s="2" t="s">
        <v>30</v>
      </c>
      <c r="B47" s="2"/>
      <c r="C47" s="24">
        <f>SUM(C44:C46)</f>
        <v>9344.52</v>
      </c>
      <c r="D47" s="24">
        <f t="shared" ref="D47:O47" si="3">SUM(D44:D46)</f>
        <v>6488.15</v>
      </c>
      <c r="E47" s="24">
        <f t="shared" si="3"/>
        <v>11303.76</v>
      </c>
      <c r="F47" s="24">
        <f t="shared" si="3"/>
        <v>10569.630000000001</v>
      </c>
      <c r="G47" s="24">
        <f t="shared" si="3"/>
        <v>5107.6400000000003</v>
      </c>
      <c r="H47" s="24">
        <f t="shared" si="3"/>
        <v>9738.0300000000007</v>
      </c>
      <c r="I47" s="24">
        <f t="shared" si="3"/>
        <v>5244.9400000000005</v>
      </c>
      <c r="J47" s="24">
        <f t="shared" si="3"/>
        <v>7035.43</v>
      </c>
      <c r="K47" s="24">
        <f t="shared" si="3"/>
        <v>6028.27</v>
      </c>
      <c r="L47" s="24">
        <f t="shared" si="3"/>
        <v>23072.940000000002</v>
      </c>
      <c r="M47" s="24">
        <f t="shared" si="3"/>
        <v>4537.3</v>
      </c>
      <c r="N47" s="24">
        <f t="shared" si="3"/>
        <v>9212.36</v>
      </c>
      <c r="O47" s="24">
        <f t="shared" si="3"/>
        <v>107682.97000000002</v>
      </c>
    </row>
    <row r="48" spans="1:15" s="34" customFormat="1" x14ac:dyDescent="0.25">
      <c r="A48" s="51" t="s">
        <v>2</v>
      </c>
      <c r="B48" s="74" t="s">
        <v>113</v>
      </c>
      <c r="C48" s="35"/>
      <c r="D48" s="45">
        <v>920.88</v>
      </c>
      <c r="E48" s="36"/>
      <c r="F48" s="45"/>
      <c r="G48" s="72"/>
      <c r="H48" s="72"/>
      <c r="I48" s="49"/>
      <c r="J48" s="72"/>
      <c r="K48" s="72"/>
      <c r="L48" s="46"/>
      <c r="M48" s="72"/>
      <c r="N48" s="72"/>
      <c r="O48" s="1">
        <f t="shared" si="0"/>
        <v>920.88</v>
      </c>
    </row>
    <row r="49" spans="1:15" s="34" customFormat="1" x14ac:dyDescent="0.25">
      <c r="B49" s="74" t="s">
        <v>114</v>
      </c>
      <c r="C49" s="35"/>
      <c r="D49" s="45">
        <v>1564.99</v>
      </c>
      <c r="E49" s="36"/>
      <c r="F49" s="45"/>
      <c r="G49" s="72"/>
      <c r="H49" s="72"/>
      <c r="I49" s="49"/>
      <c r="J49" s="72"/>
      <c r="K49" s="72"/>
      <c r="L49" s="46"/>
      <c r="M49" s="72"/>
      <c r="N49" s="72"/>
      <c r="O49" s="1">
        <f t="shared" si="0"/>
        <v>1564.99</v>
      </c>
    </row>
    <row r="50" spans="1:15" s="34" customFormat="1" x14ac:dyDescent="0.25">
      <c r="B50" s="64" t="s">
        <v>87</v>
      </c>
      <c r="C50" s="38">
        <v>15746.28</v>
      </c>
      <c r="D50" s="38">
        <v>12228.33</v>
      </c>
      <c r="E50" s="35"/>
      <c r="F50" s="45">
        <v>16716.96</v>
      </c>
      <c r="G50" s="49"/>
      <c r="H50" s="49">
        <v>5473.08</v>
      </c>
      <c r="I50" s="49">
        <v>14964.77</v>
      </c>
      <c r="J50" s="49">
        <v>14986.7</v>
      </c>
      <c r="K50" s="49">
        <v>13266.61</v>
      </c>
      <c r="L50" s="49">
        <v>6225.35</v>
      </c>
      <c r="M50" s="50"/>
      <c r="N50" s="49">
        <v>13129.1</v>
      </c>
      <c r="O50" s="1">
        <f t="shared" si="0"/>
        <v>112737.18000000001</v>
      </c>
    </row>
    <row r="51" spans="1:15" s="34" customFormat="1" x14ac:dyDescent="0.25">
      <c r="A51" s="57"/>
      <c r="B51" s="64" t="s">
        <v>89</v>
      </c>
      <c r="C51" s="38">
        <v>11468.04</v>
      </c>
      <c r="D51" s="38"/>
      <c r="E51" s="38">
        <v>16479.14</v>
      </c>
      <c r="F51" s="45">
        <v>5140.18</v>
      </c>
      <c r="G51" s="49"/>
      <c r="H51" s="49"/>
      <c r="I51" s="49"/>
      <c r="J51" s="49"/>
      <c r="K51" s="50"/>
      <c r="L51" s="49"/>
      <c r="M51" s="50"/>
      <c r="N51" s="49"/>
      <c r="O51" s="1">
        <f t="shared" si="0"/>
        <v>33087.360000000001</v>
      </c>
    </row>
    <row r="52" spans="1:15" s="34" customFormat="1" x14ac:dyDescent="0.25">
      <c r="A52" s="57"/>
      <c r="B52" s="117" t="s">
        <v>151</v>
      </c>
      <c r="C52" s="38"/>
      <c r="D52" s="38"/>
      <c r="E52" s="38"/>
      <c r="F52" s="45"/>
      <c r="G52" s="49"/>
      <c r="H52" s="49"/>
      <c r="I52" s="49">
        <v>2558.84</v>
      </c>
      <c r="J52" s="49"/>
      <c r="K52" s="49"/>
      <c r="L52" s="49"/>
      <c r="M52" s="50"/>
      <c r="N52" s="49"/>
      <c r="O52" s="1">
        <f t="shared" si="0"/>
        <v>2558.84</v>
      </c>
    </row>
    <row r="53" spans="1:15" s="34" customFormat="1" x14ac:dyDescent="0.25">
      <c r="A53" s="57"/>
      <c r="B53" s="117" t="s">
        <v>152</v>
      </c>
      <c r="C53" s="38"/>
      <c r="D53" s="38"/>
      <c r="E53" s="38"/>
      <c r="F53" s="45"/>
      <c r="G53" s="49"/>
      <c r="H53" s="49"/>
      <c r="I53" s="49">
        <v>2254.35</v>
      </c>
      <c r="J53" s="49">
        <v>9727.11</v>
      </c>
      <c r="K53" s="49">
        <v>6111.19</v>
      </c>
      <c r="L53" s="49">
        <v>5805.32</v>
      </c>
      <c r="M53" s="49">
        <v>895.2</v>
      </c>
      <c r="N53" s="49">
        <v>1009.18</v>
      </c>
      <c r="O53" s="1">
        <f t="shared" si="0"/>
        <v>25802.350000000002</v>
      </c>
    </row>
    <row r="54" spans="1:15" s="34" customFormat="1" x14ac:dyDescent="0.25">
      <c r="A54" s="57"/>
      <c r="B54" s="89" t="s">
        <v>110</v>
      </c>
      <c r="C54" s="38"/>
      <c r="D54" s="38"/>
      <c r="E54" s="38">
        <v>224.6</v>
      </c>
      <c r="F54" s="45">
        <v>9126.66</v>
      </c>
      <c r="G54" s="49"/>
      <c r="H54" s="49"/>
      <c r="I54" s="49"/>
      <c r="J54" s="49">
        <v>7213.17</v>
      </c>
      <c r="K54" s="50"/>
      <c r="L54" s="49">
        <v>598.96</v>
      </c>
      <c r="M54" s="50"/>
      <c r="N54" s="49"/>
      <c r="O54" s="1">
        <f t="shared" si="0"/>
        <v>17163.39</v>
      </c>
    </row>
    <row r="55" spans="1:15" s="34" customFormat="1" x14ac:dyDescent="0.25">
      <c r="A55" s="57"/>
      <c r="B55" s="90" t="s">
        <v>3</v>
      </c>
      <c r="C55" s="38"/>
      <c r="D55" s="38"/>
      <c r="E55" s="38">
        <v>16850.28</v>
      </c>
      <c r="F55" s="45">
        <v>11028.97</v>
      </c>
      <c r="G55" s="49">
        <v>19173.939999999999</v>
      </c>
      <c r="H55" s="49">
        <v>14884.32</v>
      </c>
      <c r="I55" s="49">
        <v>14367</v>
      </c>
      <c r="J55" s="49">
        <v>15517</v>
      </c>
      <c r="K55" s="49">
        <v>4749.5</v>
      </c>
      <c r="L55" s="49">
        <v>8283.6</v>
      </c>
      <c r="M55" s="49">
        <v>5162.5</v>
      </c>
      <c r="N55" s="50"/>
      <c r="O55" s="1">
        <f t="shared" si="0"/>
        <v>110017.11000000002</v>
      </c>
    </row>
    <row r="56" spans="1:15" s="34" customFormat="1" x14ac:dyDescent="0.25">
      <c r="A56" s="57"/>
      <c r="B56" s="99" t="s">
        <v>133</v>
      </c>
      <c r="C56" s="38"/>
      <c r="D56" s="38"/>
      <c r="E56" s="38"/>
      <c r="F56" s="45">
        <v>6963</v>
      </c>
      <c r="G56" s="49"/>
      <c r="H56" s="49"/>
      <c r="I56" s="49"/>
      <c r="J56" s="49"/>
      <c r="K56" s="50"/>
      <c r="L56" s="49"/>
      <c r="M56" s="50"/>
      <c r="N56" s="50"/>
      <c r="O56" s="1">
        <f t="shared" si="0"/>
        <v>6963</v>
      </c>
    </row>
    <row r="57" spans="1:15" s="34" customFormat="1" x14ac:dyDescent="0.25">
      <c r="A57" s="57"/>
      <c r="B57" s="100" t="s">
        <v>134</v>
      </c>
      <c r="C57" s="38"/>
      <c r="D57" s="38"/>
      <c r="E57" s="38"/>
      <c r="F57" s="45">
        <v>3836.7</v>
      </c>
      <c r="G57" s="49">
        <v>1171.2</v>
      </c>
      <c r="H57" s="49"/>
      <c r="I57" s="49"/>
      <c r="J57" s="49"/>
      <c r="K57" s="50"/>
      <c r="L57" s="49"/>
      <c r="M57" s="50"/>
      <c r="N57" s="50"/>
      <c r="O57" s="1">
        <f t="shared" si="0"/>
        <v>5007.8999999999996</v>
      </c>
    </row>
    <row r="58" spans="1:15" s="34" customFormat="1" x14ac:dyDescent="0.25">
      <c r="A58" s="55"/>
      <c r="B58" s="64" t="s">
        <v>95</v>
      </c>
      <c r="C58" s="38">
        <v>13665</v>
      </c>
      <c r="D58" s="38">
        <v>8505</v>
      </c>
      <c r="E58" s="38">
        <v>20048.400000000001</v>
      </c>
      <c r="F58" s="45">
        <v>14315.09</v>
      </c>
      <c r="G58" s="49">
        <v>11889.9</v>
      </c>
      <c r="H58" s="49">
        <v>15629.7</v>
      </c>
      <c r="I58" s="49">
        <v>2798.4</v>
      </c>
      <c r="J58" s="49"/>
      <c r="K58" s="49"/>
      <c r="L58" s="49"/>
      <c r="M58" s="49"/>
      <c r="N58" s="50"/>
      <c r="O58" s="1">
        <f t="shared" si="0"/>
        <v>86851.489999999991</v>
      </c>
    </row>
    <row r="59" spans="1:15" s="34" customFormat="1" x14ac:dyDescent="0.25">
      <c r="A59" s="55"/>
      <c r="B59" s="64" t="s">
        <v>82</v>
      </c>
      <c r="C59" s="38">
        <v>7642.44</v>
      </c>
      <c r="D59" s="38"/>
      <c r="E59" s="38">
        <v>24273.61</v>
      </c>
      <c r="F59" s="45">
        <v>15853.49</v>
      </c>
      <c r="G59" s="49">
        <v>3643.08</v>
      </c>
      <c r="H59" s="49">
        <v>23792.560000000001</v>
      </c>
      <c r="I59" s="49">
        <v>24109.56</v>
      </c>
      <c r="J59" s="49"/>
      <c r="K59" s="50"/>
      <c r="L59" s="49"/>
      <c r="M59" s="50"/>
      <c r="N59" s="50"/>
      <c r="O59" s="1">
        <f t="shared" si="0"/>
        <v>99314.74</v>
      </c>
    </row>
    <row r="60" spans="1:15" s="34" customFormat="1" x14ac:dyDescent="0.25">
      <c r="A60" s="57"/>
      <c r="B60" s="125" t="s">
        <v>105</v>
      </c>
      <c r="C60" s="38"/>
      <c r="D60" s="38"/>
      <c r="E60" s="38"/>
      <c r="F60" s="45"/>
      <c r="G60" s="49"/>
      <c r="H60" s="49"/>
      <c r="I60" s="49"/>
      <c r="J60" s="49"/>
      <c r="K60" s="49">
        <v>142.65</v>
      </c>
      <c r="L60" s="49"/>
      <c r="M60" s="50"/>
      <c r="N60" s="50"/>
      <c r="O60" s="1">
        <f t="shared" si="0"/>
        <v>142.65</v>
      </c>
    </row>
    <row r="61" spans="1:15" x14ac:dyDescent="0.25">
      <c r="B61" s="64" t="s">
        <v>100</v>
      </c>
      <c r="C61" s="58">
        <v>1570.44</v>
      </c>
      <c r="D61" s="1"/>
      <c r="E61" s="1"/>
      <c r="F61" s="97">
        <v>3004.32</v>
      </c>
      <c r="H61" s="58"/>
      <c r="I61" s="58"/>
      <c r="J61" s="58"/>
      <c r="K61" s="1"/>
      <c r="L61" s="58"/>
      <c r="M61" s="1"/>
      <c r="N61" s="1"/>
      <c r="O61" s="1">
        <f t="shared" si="0"/>
        <v>4574.76</v>
      </c>
    </row>
    <row r="62" spans="1:15" s="57" customFormat="1" x14ac:dyDescent="0.25">
      <c r="B62" s="64" t="s">
        <v>101</v>
      </c>
      <c r="C62" s="58">
        <v>15639</v>
      </c>
      <c r="D62" s="1">
        <v>9471</v>
      </c>
      <c r="E62" s="1">
        <v>43642.5</v>
      </c>
      <c r="F62" s="97">
        <v>39114</v>
      </c>
      <c r="G62" s="1">
        <v>2178</v>
      </c>
      <c r="H62" s="58">
        <v>11822.18</v>
      </c>
      <c r="I62" s="58"/>
      <c r="J62" s="58"/>
      <c r="K62" s="1"/>
      <c r="L62" s="58"/>
      <c r="M62" s="1"/>
      <c r="N62" s="1"/>
      <c r="O62" s="1">
        <f t="shared" si="0"/>
        <v>121866.68</v>
      </c>
    </row>
    <row r="63" spans="1:15" s="57" customFormat="1" x14ac:dyDescent="0.25">
      <c r="B63" s="82" t="s">
        <v>102</v>
      </c>
      <c r="C63" s="58">
        <v>8400</v>
      </c>
      <c r="D63" s="1"/>
      <c r="E63" s="1"/>
      <c r="F63" s="97"/>
      <c r="G63" s="1"/>
      <c r="H63" s="58"/>
      <c r="I63" s="58"/>
      <c r="J63" s="1"/>
      <c r="K63" s="1"/>
      <c r="L63" s="58"/>
      <c r="M63" s="1"/>
      <c r="O63" s="1">
        <f t="shared" si="0"/>
        <v>8400</v>
      </c>
    </row>
    <row r="64" spans="1:15" x14ac:dyDescent="0.25">
      <c r="B64" s="120" t="s">
        <v>154</v>
      </c>
      <c r="C64" s="121"/>
      <c r="D64" s="121"/>
      <c r="E64" s="121"/>
      <c r="F64" s="121"/>
      <c r="G64" s="121"/>
      <c r="H64" s="121"/>
      <c r="I64" s="121"/>
      <c r="J64" s="121">
        <v>773.25</v>
      </c>
      <c r="K64" s="1"/>
      <c r="L64" s="58"/>
      <c r="M64" s="1"/>
      <c r="O64" s="1">
        <f t="shared" si="0"/>
        <v>773.25</v>
      </c>
    </row>
    <row r="65" spans="1:15" s="25" customFormat="1" x14ac:dyDescent="0.25">
      <c r="A65" s="2" t="s">
        <v>31</v>
      </c>
      <c r="B65" s="2"/>
      <c r="C65" s="24">
        <f t="shared" ref="C65:O65" si="4">SUM(C48:C64)</f>
        <v>74131.200000000012</v>
      </c>
      <c r="D65" s="30">
        <f t="shared" si="4"/>
        <v>32690.2</v>
      </c>
      <c r="E65" s="30">
        <f t="shared" si="4"/>
        <v>121518.53</v>
      </c>
      <c r="F65" s="30">
        <f t="shared" si="4"/>
        <v>125099.37000000001</v>
      </c>
      <c r="G65" s="30">
        <f t="shared" si="4"/>
        <v>38056.120000000003</v>
      </c>
      <c r="H65" s="30">
        <f t="shared" si="4"/>
        <v>71601.84</v>
      </c>
      <c r="I65" s="115">
        <f t="shared" si="4"/>
        <v>61052.92</v>
      </c>
      <c r="J65" s="30">
        <f t="shared" si="4"/>
        <v>48217.23</v>
      </c>
      <c r="K65" s="30">
        <f t="shared" si="4"/>
        <v>24269.95</v>
      </c>
      <c r="L65" s="30">
        <f t="shared" si="4"/>
        <v>20913.230000000003</v>
      </c>
      <c r="M65" s="30">
        <f t="shared" si="4"/>
        <v>6057.7</v>
      </c>
      <c r="N65" s="30">
        <f t="shared" si="4"/>
        <v>14138.28</v>
      </c>
      <c r="O65" s="30">
        <f t="shared" si="4"/>
        <v>637746.57000000007</v>
      </c>
    </row>
    <row r="66" spans="1:15" s="34" customFormat="1" x14ac:dyDescent="0.25">
      <c r="A66" s="57" t="s">
        <v>6</v>
      </c>
      <c r="B66" s="143" t="s">
        <v>19</v>
      </c>
      <c r="C66" s="35"/>
      <c r="D66" s="36"/>
      <c r="E66" s="36"/>
      <c r="F66" s="36"/>
      <c r="G66" s="36"/>
      <c r="H66" s="36"/>
      <c r="I66" s="50"/>
      <c r="J66" s="36"/>
      <c r="K66" s="36"/>
      <c r="L66" s="36"/>
      <c r="M66" s="36"/>
      <c r="N66" s="45">
        <v>534.89</v>
      </c>
      <c r="O66" s="1">
        <f t="shared" si="0"/>
        <v>534.89</v>
      </c>
    </row>
    <row r="67" spans="1:15" s="34" customFormat="1" x14ac:dyDescent="0.25">
      <c r="A67" s="51"/>
      <c r="B67" s="65" t="s">
        <v>8</v>
      </c>
      <c r="C67" s="38">
        <v>51602.45</v>
      </c>
      <c r="D67" s="38">
        <v>16329.02</v>
      </c>
      <c r="E67" s="38">
        <v>6881.25</v>
      </c>
      <c r="F67" s="45">
        <v>8821.4699999999993</v>
      </c>
      <c r="G67" s="48">
        <v>3759.79</v>
      </c>
      <c r="H67" s="49">
        <v>4221.3599999999997</v>
      </c>
      <c r="I67" s="49">
        <v>28571.18</v>
      </c>
      <c r="J67" s="49">
        <v>23566.55</v>
      </c>
      <c r="K67" s="49">
        <v>3101.73</v>
      </c>
      <c r="L67" s="49">
        <v>10389.91</v>
      </c>
      <c r="M67" s="49">
        <v>6949.72</v>
      </c>
      <c r="N67" s="49">
        <v>19022.47</v>
      </c>
      <c r="O67" s="1">
        <f t="shared" si="0"/>
        <v>183216.9</v>
      </c>
    </row>
    <row r="68" spans="1:15" s="34" customFormat="1" x14ac:dyDescent="0.25">
      <c r="A68" s="57"/>
      <c r="B68" s="134" t="s">
        <v>165</v>
      </c>
      <c r="C68" s="38"/>
      <c r="D68" s="38"/>
      <c r="E68" s="38"/>
      <c r="F68" s="45"/>
      <c r="G68" s="48"/>
      <c r="H68" s="49"/>
      <c r="I68" s="49"/>
      <c r="J68" s="49"/>
      <c r="K68" s="49"/>
      <c r="L68" s="49"/>
      <c r="M68" s="49">
        <v>8584.65</v>
      </c>
      <c r="N68" s="49">
        <v>41134.980000000003</v>
      </c>
      <c r="O68" s="1">
        <f t="shared" si="0"/>
        <v>49719.630000000005</v>
      </c>
    </row>
    <row r="69" spans="1:15" x14ac:dyDescent="0.25">
      <c r="B69" s="65" t="s">
        <v>10</v>
      </c>
      <c r="C69" s="1">
        <v>463.33</v>
      </c>
      <c r="D69" s="1">
        <v>130311.87</v>
      </c>
      <c r="E69" s="1">
        <v>175843.99</v>
      </c>
      <c r="F69" s="29">
        <v>370375.92</v>
      </c>
      <c r="G69" s="33">
        <v>166053.73000000001</v>
      </c>
      <c r="H69" s="1">
        <v>24508.13</v>
      </c>
      <c r="I69" s="1">
        <v>137670.10999999999</v>
      </c>
      <c r="J69" s="1">
        <v>207481.36</v>
      </c>
      <c r="K69" s="1">
        <v>113912.24</v>
      </c>
      <c r="L69" s="1">
        <v>132443.59</v>
      </c>
      <c r="M69" s="1">
        <v>83169.59</v>
      </c>
      <c r="N69" s="1">
        <v>71214.17</v>
      </c>
      <c r="O69" s="1">
        <f t="shared" si="0"/>
        <v>1613448.03</v>
      </c>
    </row>
    <row r="70" spans="1:15" s="57" customFormat="1" x14ac:dyDescent="0.25">
      <c r="B70" s="105" t="s">
        <v>140</v>
      </c>
      <c r="C70" s="1"/>
      <c r="D70" s="1"/>
      <c r="E70" s="1"/>
      <c r="F70" s="29"/>
      <c r="G70" s="33">
        <v>2358.15</v>
      </c>
      <c r="H70" s="1"/>
      <c r="I70" s="1"/>
      <c r="J70" s="1">
        <v>7579.96</v>
      </c>
      <c r="K70" s="1">
        <v>1281.1300000000001</v>
      </c>
      <c r="L70" s="1">
        <v>4342.63</v>
      </c>
      <c r="M70" s="1">
        <v>611.91999999999996</v>
      </c>
      <c r="N70" s="1"/>
      <c r="O70" s="1">
        <f t="shared" si="0"/>
        <v>16173.790000000003</v>
      </c>
    </row>
    <row r="71" spans="1:15" x14ac:dyDescent="0.25">
      <c r="B71" s="65" t="s">
        <v>9</v>
      </c>
      <c r="C71" s="1">
        <v>7492.88</v>
      </c>
      <c r="D71" s="1">
        <v>1721.56</v>
      </c>
      <c r="E71" s="1">
        <v>12145.94</v>
      </c>
      <c r="F71" s="29">
        <v>386.46</v>
      </c>
      <c r="G71" s="33"/>
      <c r="H71" s="1">
        <v>375.97</v>
      </c>
      <c r="I71" s="1">
        <v>-1454.42</v>
      </c>
      <c r="J71" s="1">
        <v>1006.52</v>
      </c>
      <c r="K71" s="1">
        <v>579.20000000000005</v>
      </c>
      <c r="L71" s="1">
        <v>4810.1499999999996</v>
      </c>
      <c r="M71" s="1">
        <v>8969.92</v>
      </c>
      <c r="N71" s="1">
        <v>5418.85</v>
      </c>
      <c r="O71" s="1">
        <f t="shared" si="0"/>
        <v>41453.03</v>
      </c>
    </row>
    <row r="72" spans="1:15" s="57" customFormat="1" x14ac:dyDescent="0.25">
      <c r="B72" s="65" t="s">
        <v>96</v>
      </c>
      <c r="C72" s="1">
        <v>28520.79</v>
      </c>
      <c r="D72" s="1">
        <v>23520.87</v>
      </c>
      <c r="E72" s="1">
        <v>24603.97</v>
      </c>
      <c r="F72" s="29">
        <v>25127.63</v>
      </c>
      <c r="G72" s="33">
        <v>23270.71</v>
      </c>
      <c r="H72" s="1">
        <v>21416.51</v>
      </c>
      <c r="I72" s="1">
        <v>37138.959999999999</v>
      </c>
      <c r="J72" s="1">
        <v>26582.639999999999</v>
      </c>
      <c r="K72" s="1">
        <v>16201.81</v>
      </c>
      <c r="L72" s="1">
        <v>17804.55</v>
      </c>
      <c r="M72" s="1">
        <v>10507.32</v>
      </c>
      <c r="N72" s="1">
        <v>3670.14</v>
      </c>
      <c r="O72" s="1">
        <f t="shared" si="0"/>
        <v>258365.90000000002</v>
      </c>
    </row>
    <row r="73" spans="1:15" s="57" customFormat="1" x14ac:dyDescent="0.25">
      <c r="B73" s="108" t="s">
        <v>145</v>
      </c>
      <c r="C73" s="1"/>
      <c r="D73" s="1"/>
      <c r="E73" s="1"/>
      <c r="F73" s="29"/>
      <c r="G73" s="33"/>
      <c r="H73" s="1">
        <v>1550</v>
      </c>
      <c r="I73" s="1"/>
      <c r="J73" s="1"/>
      <c r="K73" s="1"/>
      <c r="L73" s="1"/>
      <c r="M73" s="1"/>
      <c r="N73" s="1"/>
      <c r="O73" s="1">
        <f t="shared" si="0"/>
        <v>1550</v>
      </c>
    </row>
    <row r="74" spans="1:15" x14ac:dyDescent="0.25">
      <c r="B74" s="65" t="s">
        <v>103</v>
      </c>
      <c r="C74" s="1">
        <v>1532.36</v>
      </c>
      <c r="D74" s="1"/>
      <c r="E74" s="1"/>
      <c r="G74" s="33"/>
      <c r="H74" s="1"/>
      <c r="J74" s="1"/>
      <c r="K74" s="1"/>
      <c r="L74" s="1"/>
      <c r="M74" s="1"/>
      <c r="N74" s="1"/>
      <c r="O74" s="1">
        <f t="shared" si="0"/>
        <v>1532.36</v>
      </c>
    </row>
    <row r="75" spans="1:15" x14ac:dyDescent="0.25">
      <c r="B75" s="65" t="s">
        <v>4</v>
      </c>
      <c r="C75" s="1">
        <v>7692.4</v>
      </c>
      <c r="D75" s="1">
        <v>732.82</v>
      </c>
      <c r="E75" s="1">
        <v>16994.61</v>
      </c>
      <c r="F75" s="29">
        <v>8366.27</v>
      </c>
      <c r="G75" s="33">
        <v>3614.66</v>
      </c>
      <c r="H75" s="1">
        <v>316676.28999999998</v>
      </c>
      <c r="J75" s="1">
        <v>23571.22</v>
      </c>
      <c r="K75" s="1">
        <v>12349.79</v>
      </c>
      <c r="L75" s="1">
        <v>15373.42</v>
      </c>
      <c r="M75" s="1">
        <v>12177.13</v>
      </c>
      <c r="N75" s="1">
        <v>6511.74</v>
      </c>
      <c r="O75" s="1">
        <f t="shared" si="0"/>
        <v>424060.35</v>
      </c>
    </row>
    <row r="76" spans="1:15" x14ac:dyDescent="0.25">
      <c r="B76" s="65" t="s">
        <v>12</v>
      </c>
      <c r="C76" s="1">
        <v>2012.6</v>
      </c>
      <c r="D76" s="1"/>
      <c r="E76" s="1">
        <v>3941.87</v>
      </c>
      <c r="F76" s="29">
        <v>1692.57</v>
      </c>
      <c r="G76" s="33">
        <v>634.99</v>
      </c>
      <c r="H76" s="1"/>
      <c r="I76" s="1">
        <v>2342.1</v>
      </c>
      <c r="J76" s="1">
        <v>317.5</v>
      </c>
      <c r="K76" s="1"/>
      <c r="L76" s="1">
        <v>4996.62</v>
      </c>
      <c r="M76" s="1">
        <v>6152.12</v>
      </c>
      <c r="N76" s="1">
        <v>837.07</v>
      </c>
      <c r="O76" s="1">
        <f t="shared" si="0"/>
        <v>22927.439999999999</v>
      </c>
    </row>
    <row r="77" spans="1:15" s="57" customFormat="1" x14ac:dyDescent="0.25">
      <c r="B77" s="91" t="s">
        <v>126</v>
      </c>
      <c r="C77" s="1"/>
      <c r="D77" s="1"/>
      <c r="E77" s="1">
        <v>673.82</v>
      </c>
      <c r="F77" s="29"/>
      <c r="G77" s="33">
        <v>519.89</v>
      </c>
      <c r="H77" s="1"/>
      <c r="I77" s="1">
        <v>2075.08</v>
      </c>
      <c r="J77" s="1">
        <v>380.96</v>
      </c>
      <c r="K77" s="1"/>
      <c r="L77" s="1">
        <v>433.71</v>
      </c>
      <c r="M77" s="1">
        <v>365.67</v>
      </c>
      <c r="N77" s="1"/>
      <c r="O77" s="1">
        <f t="shared" si="0"/>
        <v>4449.13</v>
      </c>
    </row>
    <row r="78" spans="1:15" x14ac:dyDescent="0.25">
      <c r="B78" s="65" t="s">
        <v>11</v>
      </c>
      <c r="C78" s="1">
        <v>6343.05</v>
      </c>
      <c r="D78" s="1">
        <v>16732.07</v>
      </c>
      <c r="E78" s="1">
        <v>23415.75</v>
      </c>
      <c r="F78" s="29">
        <v>7681.2</v>
      </c>
      <c r="G78" s="33"/>
      <c r="H78" s="1">
        <v>5852.15</v>
      </c>
      <c r="I78" s="1">
        <v>15710.16</v>
      </c>
      <c r="J78" s="1">
        <v>9437.9</v>
      </c>
      <c r="K78" s="1">
        <v>16663.57</v>
      </c>
      <c r="L78" s="1">
        <v>15088.77</v>
      </c>
      <c r="M78" s="1">
        <v>6996.91</v>
      </c>
      <c r="N78" s="1">
        <v>3575.81</v>
      </c>
      <c r="O78" s="1">
        <f>SUM(C78:N78)</f>
        <v>127497.33999999998</v>
      </c>
    </row>
    <row r="79" spans="1:15" s="57" customFormat="1" x14ac:dyDescent="0.25">
      <c r="B79" s="101" t="s">
        <v>135</v>
      </c>
      <c r="C79" s="1"/>
      <c r="D79" s="1"/>
      <c r="E79" s="1"/>
      <c r="F79" s="29">
        <v>361.3</v>
      </c>
      <c r="G79" s="33"/>
      <c r="H79" s="1"/>
      <c r="I79" s="1">
        <v>408.61</v>
      </c>
      <c r="J79" s="1"/>
      <c r="K79" s="1"/>
      <c r="L79" s="1">
        <v>799.27</v>
      </c>
      <c r="M79" s="1">
        <v>1522.61</v>
      </c>
      <c r="N79" s="1">
        <v>1399.62</v>
      </c>
      <c r="O79" s="1">
        <f>SUM(C79:N79)</f>
        <v>4491.41</v>
      </c>
    </row>
    <row r="80" spans="1:15" x14ac:dyDescent="0.25">
      <c r="B80" s="65" t="s">
        <v>7</v>
      </c>
      <c r="C80" s="1">
        <v>5259.44</v>
      </c>
      <c r="D80" s="1">
        <v>5942.68</v>
      </c>
      <c r="E80" s="1"/>
      <c r="F80" s="29">
        <v>13036.76</v>
      </c>
      <c r="G80" s="33">
        <v>7064.71</v>
      </c>
      <c r="H80" s="1">
        <v>8257.56</v>
      </c>
      <c r="I80" s="1">
        <v>9924.5499999999993</v>
      </c>
      <c r="J80" s="1">
        <v>17955.27</v>
      </c>
      <c r="K80" s="1">
        <v>21223.63</v>
      </c>
      <c r="L80" s="1">
        <v>29934.11</v>
      </c>
      <c r="M80" s="1">
        <v>66824.97</v>
      </c>
      <c r="N80" s="1">
        <v>54096.73</v>
      </c>
      <c r="O80" s="1">
        <f t="shared" si="0"/>
        <v>239520.41</v>
      </c>
    </row>
    <row r="81" spans="2:15" x14ac:dyDescent="0.25">
      <c r="B81" s="65" t="s">
        <v>13</v>
      </c>
      <c r="C81" s="1">
        <v>4733.62</v>
      </c>
      <c r="D81" s="1">
        <v>5500.68</v>
      </c>
      <c r="E81" s="1"/>
      <c r="F81" s="29">
        <v>976.5</v>
      </c>
      <c r="G81" s="33">
        <v>3818.14</v>
      </c>
      <c r="H81" s="1">
        <v>439.42</v>
      </c>
      <c r="J81" s="1"/>
      <c r="K81" s="1">
        <v>268.54000000000002</v>
      </c>
      <c r="L81" s="1">
        <v>1660.06</v>
      </c>
      <c r="M81" s="1">
        <v>5033.72</v>
      </c>
      <c r="N81" s="1">
        <v>3162.09</v>
      </c>
      <c r="O81" s="1">
        <f t="shared" si="0"/>
        <v>25592.77</v>
      </c>
    </row>
    <row r="82" spans="2:15" s="57" customFormat="1" x14ac:dyDescent="0.25">
      <c r="B82" s="144" t="s">
        <v>169</v>
      </c>
      <c r="C82" s="1"/>
      <c r="D82" s="1"/>
      <c r="E82" s="1"/>
      <c r="F82" s="29"/>
      <c r="G82" s="33"/>
      <c r="H82" s="1"/>
      <c r="I82" s="1"/>
      <c r="J82" s="1"/>
      <c r="K82" s="1"/>
      <c r="L82" s="1"/>
      <c r="M82" s="1"/>
      <c r="N82" s="1">
        <v>280</v>
      </c>
      <c r="O82" s="1">
        <f t="shared" si="0"/>
        <v>280</v>
      </c>
    </row>
    <row r="83" spans="2:15" x14ac:dyDescent="0.25">
      <c r="B83" s="65" t="s">
        <v>79</v>
      </c>
      <c r="C83" s="1">
        <v>16179.74</v>
      </c>
      <c r="D83" s="1"/>
      <c r="E83" s="1">
        <v>23847.64</v>
      </c>
      <c r="F83" s="29">
        <v>9234.52</v>
      </c>
      <c r="G83" s="33">
        <v>6065.16</v>
      </c>
      <c r="H83" s="1">
        <v>4942.1000000000004</v>
      </c>
      <c r="I83" s="1">
        <v>18697.12</v>
      </c>
      <c r="J83" s="1">
        <v>9100.84</v>
      </c>
      <c r="K83" s="1"/>
      <c r="L83" s="1">
        <v>20980.13</v>
      </c>
      <c r="M83" s="1">
        <v>9865.27</v>
      </c>
      <c r="N83" s="1">
        <v>3486.38</v>
      </c>
      <c r="O83" s="1">
        <f t="shared" si="0"/>
        <v>122398.90000000001</v>
      </c>
    </row>
    <row r="84" spans="2:15" x14ac:dyDescent="0.25">
      <c r="B84" s="65" t="s">
        <v>89</v>
      </c>
      <c r="C84" s="1">
        <v>14996.03</v>
      </c>
      <c r="D84" s="1">
        <v>4740.72</v>
      </c>
      <c r="E84" s="1"/>
      <c r="F84" s="29">
        <v>10530.36</v>
      </c>
      <c r="G84" s="33"/>
      <c r="H84" s="1">
        <v>3776.61</v>
      </c>
      <c r="I84" s="1">
        <v>1805.62</v>
      </c>
      <c r="J84" s="1">
        <v>3436.93</v>
      </c>
      <c r="K84" s="1">
        <v>9901.0499999999993</v>
      </c>
      <c r="L84" s="1">
        <v>6715.9</v>
      </c>
      <c r="M84" s="1">
        <v>2397.44</v>
      </c>
      <c r="N84" s="1">
        <v>1179.46</v>
      </c>
      <c r="O84" s="1">
        <f t="shared" si="0"/>
        <v>59480.12000000001</v>
      </c>
    </row>
    <row r="85" spans="2:15" s="57" customFormat="1" x14ac:dyDescent="0.25">
      <c r="B85" s="130" t="s">
        <v>159</v>
      </c>
      <c r="C85" s="1"/>
      <c r="D85" s="1"/>
      <c r="E85" s="1"/>
      <c r="F85" s="29"/>
      <c r="G85" s="33"/>
      <c r="H85" s="1"/>
      <c r="I85" s="1"/>
      <c r="J85" s="1"/>
      <c r="K85" s="1"/>
      <c r="L85" s="1">
        <v>-1196.7</v>
      </c>
      <c r="M85" s="1"/>
      <c r="N85" s="1"/>
      <c r="O85" s="1">
        <f t="shared" ref="O85:O86" si="5">SUM(C85:N85)</f>
        <v>-1196.7</v>
      </c>
    </row>
    <row r="86" spans="2:15" s="57" customFormat="1" x14ac:dyDescent="0.25">
      <c r="B86" s="130" t="s">
        <v>160</v>
      </c>
      <c r="C86" s="1"/>
      <c r="D86" s="1"/>
      <c r="E86" s="1"/>
      <c r="F86" s="29"/>
      <c r="G86" s="33"/>
      <c r="H86" s="1"/>
      <c r="I86" s="1"/>
      <c r="J86" s="1"/>
      <c r="K86" s="1"/>
      <c r="L86" s="1">
        <v>922.5</v>
      </c>
      <c r="M86" s="1"/>
      <c r="N86" s="1">
        <v>1372.5</v>
      </c>
      <c r="O86" s="1">
        <f t="shared" si="5"/>
        <v>2295</v>
      </c>
    </row>
    <row r="87" spans="2:15" s="57" customFormat="1" x14ac:dyDescent="0.25">
      <c r="B87" s="92" t="s">
        <v>127</v>
      </c>
      <c r="C87" s="1"/>
      <c r="D87" s="1"/>
      <c r="E87" s="1">
        <v>3802.5</v>
      </c>
      <c r="F87" s="29">
        <v>450</v>
      </c>
      <c r="G87" s="33">
        <v>292.5</v>
      </c>
      <c r="H87" s="1">
        <v>472.5</v>
      </c>
      <c r="I87" s="1"/>
      <c r="J87" s="1"/>
      <c r="K87" s="1"/>
      <c r="L87" s="1"/>
      <c r="M87" s="1"/>
      <c r="N87" s="1"/>
      <c r="O87" s="1">
        <f t="shared" si="0"/>
        <v>5017.5</v>
      </c>
    </row>
    <row r="88" spans="2:15" s="57" customFormat="1" x14ac:dyDescent="0.25">
      <c r="B88" s="65" t="s">
        <v>85</v>
      </c>
      <c r="C88" s="1">
        <v>8392.18</v>
      </c>
      <c r="D88" s="1"/>
      <c r="E88" s="1"/>
      <c r="F88" s="29"/>
      <c r="G88" s="33"/>
      <c r="H88" s="1"/>
      <c r="I88" s="1"/>
      <c r="J88" s="1"/>
      <c r="K88" s="1"/>
      <c r="L88" s="1"/>
      <c r="M88" s="1"/>
      <c r="N88" s="1"/>
      <c r="O88" s="1">
        <f t="shared" si="0"/>
        <v>8392.18</v>
      </c>
    </row>
    <row r="89" spans="2:15" x14ac:dyDescent="0.25">
      <c r="B89" s="65" t="s">
        <v>80</v>
      </c>
      <c r="C89" s="1">
        <v>8313.2199999999993</v>
      </c>
      <c r="D89" s="1"/>
      <c r="E89" s="1">
        <v>852.39</v>
      </c>
      <c r="F89" s="29">
        <v>4342.58</v>
      </c>
      <c r="G89" s="33"/>
      <c r="H89" s="1">
        <v>9337.32</v>
      </c>
      <c r="J89" s="1">
        <v>11566.88</v>
      </c>
      <c r="K89" s="1">
        <v>3423.09</v>
      </c>
      <c r="L89" s="1"/>
      <c r="M89" s="1">
        <v>11698.04</v>
      </c>
      <c r="N89" s="1">
        <v>1666.28</v>
      </c>
      <c r="O89" s="1">
        <f t="shared" si="0"/>
        <v>51199.799999999996</v>
      </c>
    </row>
    <row r="90" spans="2:15" x14ac:dyDescent="0.25">
      <c r="B90" s="65" t="s">
        <v>77</v>
      </c>
      <c r="C90" s="1">
        <v>28609.19</v>
      </c>
      <c r="D90" s="1">
        <v>12310.1</v>
      </c>
      <c r="E90" s="1">
        <v>38621.29</v>
      </c>
      <c r="F90" s="29">
        <v>17090.32</v>
      </c>
      <c r="G90" s="33">
        <v>7068.97</v>
      </c>
      <c r="H90" s="1">
        <v>30958.33</v>
      </c>
      <c r="I90" s="1">
        <v>5205.07</v>
      </c>
      <c r="J90" s="1">
        <v>78477.600000000006</v>
      </c>
      <c r="K90" s="1">
        <v>32165.63</v>
      </c>
      <c r="L90" s="1">
        <v>42027.55</v>
      </c>
      <c r="M90" s="1">
        <v>15593.3</v>
      </c>
      <c r="N90" s="1">
        <v>13413.38</v>
      </c>
      <c r="O90" s="1">
        <f t="shared" si="0"/>
        <v>321540.73000000004</v>
      </c>
    </row>
    <row r="91" spans="2:15" x14ac:dyDescent="0.25">
      <c r="B91" s="65" t="s">
        <v>3</v>
      </c>
      <c r="C91" s="1">
        <v>26120.05</v>
      </c>
      <c r="D91" s="1">
        <v>9695.2199999999993</v>
      </c>
      <c r="E91" s="1">
        <v>12381.02</v>
      </c>
      <c r="F91" s="29">
        <v>10389.66</v>
      </c>
      <c r="G91" s="33">
        <v>21629.43</v>
      </c>
      <c r="H91" s="1">
        <v>28115.99</v>
      </c>
      <c r="I91" s="1">
        <v>9976.3799999999992</v>
      </c>
      <c r="J91" s="1">
        <v>41109.01</v>
      </c>
      <c r="K91" s="1">
        <v>31831.19</v>
      </c>
      <c r="L91" s="1">
        <v>25547.73</v>
      </c>
      <c r="M91" s="1">
        <v>23986.73</v>
      </c>
      <c r="N91" s="1">
        <v>50148.49</v>
      </c>
      <c r="O91" s="1">
        <f t="shared" si="0"/>
        <v>290930.90000000002</v>
      </c>
    </row>
    <row r="92" spans="2:15" x14ac:dyDescent="0.25">
      <c r="B92" s="65" t="s">
        <v>104</v>
      </c>
      <c r="C92" s="1">
        <v>14375.62</v>
      </c>
      <c r="D92" s="1">
        <v>26199.18</v>
      </c>
      <c r="E92" s="1">
        <v>23320.22</v>
      </c>
      <c r="F92" s="29">
        <v>1853.62</v>
      </c>
      <c r="G92" s="33">
        <v>11633.42</v>
      </c>
      <c r="H92" s="1">
        <v>11131.27</v>
      </c>
      <c r="I92" s="1">
        <v>10008.01</v>
      </c>
      <c r="J92" s="1">
        <v>17662.8</v>
      </c>
      <c r="K92" s="1">
        <v>23771.37</v>
      </c>
      <c r="L92" s="1">
        <v>22824.61</v>
      </c>
      <c r="M92" s="1">
        <v>19471.46</v>
      </c>
      <c r="N92" s="1">
        <v>29242.880000000001</v>
      </c>
      <c r="O92" s="1">
        <f t="shared" si="0"/>
        <v>211494.46</v>
      </c>
    </row>
    <row r="93" spans="2:15" s="57" customFormat="1" x14ac:dyDescent="0.25">
      <c r="B93" s="109" t="s">
        <v>146</v>
      </c>
      <c r="C93" s="1"/>
      <c r="D93" s="1"/>
      <c r="E93" s="1"/>
      <c r="F93" s="29"/>
      <c r="G93" s="33"/>
      <c r="H93" s="1">
        <v>3204</v>
      </c>
      <c r="I93" s="1"/>
      <c r="J93" s="1"/>
      <c r="K93" s="1"/>
      <c r="L93" s="1"/>
      <c r="M93" s="1"/>
      <c r="N93" s="1"/>
      <c r="O93" s="1">
        <f t="shared" si="0"/>
        <v>3204</v>
      </c>
    </row>
    <row r="94" spans="2:15" s="57" customFormat="1" x14ac:dyDescent="0.25">
      <c r="B94" s="129" t="s">
        <v>161</v>
      </c>
      <c r="C94" s="1"/>
      <c r="D94" s="1"/>
      <c r="E94" s="1"/>
      <c r="F94" s="29"/>
      <c r="G94" s="33"/>
      <c r="H94" s="1"/>
      <c r="I94" s="1"/>
      <c r="J94" s="1"/>
      <c r="K94" s="1"/>
      <c r="L94" s="1">
        <v>3659.64</v>
      </c>
      <c r="M94" s="1"/>
      <c r="N94" s="1"/>
      <c r="O94" s="1">
        <f t="shared" si="0"/>
        <v>3659.64</v>
      </c>
    </row>
    <row r="95" spans="2:15" s="57" customFormat="1" x14ac:dyDescent="0.25">
      <c r="B95" s="118" t="s">
        <v>153</v>
      </c>
      <c r="C95" s="1"/>
      <c r="D95" s="1"/>
      <c r="E95" s="1"/>
      <c r="F95" s="29"/>
      <c r="G95" s="33"/>
      <c r="H95" s="1"/>
      <c r="I95" s="1">
        <v>855</v>
      </c>
      <c r="J95" s="1"/>
      <c r="K95" s="1">
        <v>450</v>
      </c>
      <c r="L95" s="1"/>
      <c r="M95" s="1"/>
      <c r="N95" s="1">
        <v>1282.5</v>
      </c>
      <c r="O95" s="1">
        <f t="shared" si="0"/>
        <v>2587.5</v>
      </c>
    </row>
    <row r="96" spans="2:15" s="57" customFormat="1" x14ac:dyDescent="0.25">
      <c r="B96" s="93" t="s">
        <v>128</v>
      </c>
      <c r="C96" s="1"/>
      <c r="D96" s="1"/>
      <c r="E96" s="1">
        <v>30</v>
      </c>
      <c r="F96" s="29"/>
      <c r="G96" s="33"/>
      <c r="H96" s="1"/>
      <c r="I96" s="1"/>
      <c r="J96" s="1"/>
      <c r="K96" s="1"/>
      <c r="L96" s="1"/>
      <c r="M96" s="1"/>
      <c r="N96" s="1"/>
      <c r="O96" s="1">
        <f t="shared" si="0"/>
        <v>30</v>
      </c>
    </row>
    <row r="97" spans="2:15" s="57" customFormat="1" x14ac:dyDescent="0.25">
      <c r="B97" s="75" t="s">
        <v>115</v>
      </c>
      <c r="C97" s="1"/>
      <c r="D97" s="1">
        <v>1492.38</v>
      </c>
      <c r="E97" s="1"/>
      <c r="F97" s="29">
        <v>468.5</v>
      </c>
      <c r="G97" s="33"/>
      <c r="H97" s="1">
        <v>396.75</v>
      </c>
      <c r="I97" s="1"/>
      <c r="J97" s="1"/>
      <c r="K97" s="1"/>
      <c r="L97" s="1"/>
      <c r="M97" s="1"/>
      <c r="N97" s="1"/>
      <c r="O97" s="1">
        <f t="shared" si="0"/>
        <v>2357.63</v>
      </c>
    </row>
    <row r="98" spans="2:15" s="57" customFormat="1" x14ac:dyDescent="0.25">
      <c r="B98" s="126" t="s">
        <v>157</v>
      </c>
      <c r="C98" s="1"/>
      <c r="D98" s="1"/>
      <c r="E98" s="1"/>
      <c r="F98" s="29"/>
      <c r="G98" s="33"/>
      <c r="H98" s="1"/>
      <c r="I98" s="1"/>
      <c r="J98" s="1"/>
      <c r="K98" s="1">
        <v>1860.33</v>
      </c>
      <c r="L98" s="1">
        <v>4025.05</v>
      </c>
      <c r="M98" s="1">
        <v>2766.97</v>
      </c>
      <c r="N98" s="1"/>
      <c r="O98" s="1">
        <f t="shared" si="0"/>
        <v>8652.35</v>
      </c>
    </row>
    <row r="99" spans="2:15" s="57" customFormat="1" x14ac:dyDescent="0.25">
      <c r="B99" s="65" t="s">
        <v>105</v>
      </c>
      <c r="C99" s="1">
        <v>39998.21</v>
      </c>
      <c r="D99" s="1">
        <v>28097.79</v>
      </c>
      <c r="E99" s="1">
        <v>35550.89</v>
      </c>
      <c r="F99" s="29">
        <v>30851.65</v>
      </c>
      <c r="G99" s="33">
        <v>16008.29</v>
      </c>
      <c r="H99" s="1">
        <v>24082.080000000002</v>
      </c>
      <c r="I99" s="1">
        <v>11859.23</v>
      </c>
      <c r="J99" s="1">
        <v>9089.4</v>
      </c>
      <c r="K99" s="1">
        <v>15005.05</v>
      </c>
      <c r="L99" s="1">
        <v>7172</v>
      </c>
      <c r="M99" s="1">
        <v>15082.12</v>
      </c>
      <c r="N99" s="1">
        <v>10280.98</v>
      </c>
      <c r="O99" s="1">
        <f t="shared" si="0"/>
        <v>243077.69000000003</v>
      </c>
    </row>
    <row r="100" spans="2:15" s="57" customFormat="1" x14ac:dyDescent="0.25">
      <c r="B100" s="65" t="s">
        <v>88</v>
      </c>
      <c r="C100" s="1">
        <v>233.85</v>
      </c>
      <c r="D100" s="1"/>
      <c r="E100" s="1"/>
      <c r="F100" s="29"/>
      <c r="G100" s="33"/>
      <c r="H100" s="1"/>
      <c r="I100" s="1"/>
      <c r="J100" s="1"/>
      <c r="K100" s="1"/>
      <c r="L100" s="1"/>
      <c r="M100" s="1"/>
      <c r="N100" s="1"/>
      <c r="O100" s="1">
        <f t="shared" si="0"/>
        <v>233.85</v>
      </c>
    </row>
    <row r="101" spans="2:15" s="57" customFormat="1" x14ac:dyDescent="0.25">
      <c r="B101" s="127" t="s">
        <v>124</v>
      </c>
      <c r="C101" s="1"/>
      <c r="D101" s="1"/>
      <c r="E101" s="1"/>
      <c r="F101" s="29"/>
      <c r="G101" s="33"/>
      <c r="H101" s="1"/>
      <c r="I101" s="1"/>
      <c r="J101" s="1"/>
      <c r="K101" s="1">
        <v>3134.63</v>
      </c>
      <c r="L101" s="1">
        <v>1158.3599999999999</v>
      </c>
      <c r="M101" s="1">
        <v>4318.32</v>
      </c>
      <c r="N101" s="1">
        <v>10257.33</v>
      </c>
      <c r="O101" s="1">
        <f t="shared" si="0"/>
        <v>18868.64</v>
      </c>
    </row>
    <row r="102" spans="2:15" s="57" customFormat="1" x14ac:dyDescent="0.25">
      <c r="B102" s="130" t="s">
        <v>162</v>
      </c>
      <c r="C102" s="1"/>
      <c r="D102" s="1"/>
      <c r="E102" s="1"/>
      <c r="F102" s="29"/>
      <c r="G102" s="33"/>
      <c r="H102" s="1"/>
      <c r="I102" s="1"/>
      <c r="J102" s="1"/>
      <c r="K102" s="1"/>
      <c r="L102" s="1">
        <v>1196.7</v>
      </c>
      <c r="M102" s="1"/>
      <c r="N102" s="1"/>
      <c r="O102" s="1">
        <f t="shared" si="0"/>
        <v>1196.7</v>
      </c>
    </row>
    <row r="103" spans="2:15" s="57" customFormat="1" x14ac:dyDescent="0.25">
      <c r="B103" s="76" t="s">
        <v>116</v>
      </c>
      <c r="C103" s="1"/>
      <c r="D103" s="1">
        <v>527.32000000000005</v>
      </c>
      <c r="E103" s="1">
        <v>564.42999999999995</v>
      </c>
      <c r="F103" s="29"/>
      <c r="G103" s="33"/>
      <c r="H103" s="1"/>
      <c r="I103" s="1"/>
      <c r="J103" s="1"/>
      <c r="K103" s="1"/>
      <c r="L103" s="1"/>
      <c r="M103" s="1"/>
      <c r="N103" s="1"/>
      <c r="O103" s="1">
        <f t="shared" ref="O103:O110" si="6">SUM(C103:N103)</f>
        <v>1091.75</v>
      </c>
    </row>
    <row r="104" spans="2:15" x14ac:dyDescent="0.25">
      <c r="B104" s="65" t="s">
        <v>92</v>
      </c>
      <c r="C104" s="1">
        <v>1504.74</v>
      </c>
      <c r="D104" s="1">
        <v>2388.1799999999998</v>
      </c>
      <c r="E104" s="1">
        <v>6633.68</v>
      </c>
      <c r="F104" s="29">
        <v>5045.05</v>
      </c>
      <c r="G104" s="33">
        <v>3805.54</v>
      </c>
      <c r="H104" s="1"/>
      <c r="J104" s="1"/>
      <c r="K104" s="1"/>
      <c r="L104" s="1"/>
      <c r="M104" s="1"/>
      <c r="N104" s="1"/>
      <c r="O104" s="1">
        <f t="shared" si="6"/>
        <v>19377.190000000002</v>
      </c>
    </row>
    <row r="105" spans="2:15" s="57" customFormat="1" x14ac:dyDescent="0.25">
      <c r="B105" s="77" t="s">
        <v>117</v>
      </c>
      <c r="C105" s="1"/>
      <c r="D105" s="1">
        <v>448.97</v>
      </c>
      <c r="E105" s="1"/>
      <c r="F105" s="29"/>
      <c r="G105" s="33"/>
      <c r="H105" s="1"/>
      <c r="I105" s="1"/>
      <c r="J105" s="1"/>
      <c r="K105" s="1"/>
      <c r="L105" s="1"/>
      <c r="M105" s="1"/>
      <c r="N105" s="1"/>
      <c r="O105" s="1">
        <f t="shared" si="6"/>
        <v>448.97</v>
      </c>
    </row>
    <row r="106" spans="2:15" s="57" customFormat="1" x14ac:dyDescent="0.25">
      <c r="B106" s="65" t="s">
        <v>106</v>
      </c>
      <c r="C106" s="1">
        <v>389.38</v>
      </c>
      <c r="D106" s="1">
        <v>204.88</v>
      </c>
      <c r="E106" s="1">
        <v>2801.17</v>
      </c>
      <c r="F106" s="29">
        <v>1796.55</v>
      </c>
      <c r="G106" s="33"/>
      <c r="H106" s="1">
        <v>6553.4</v>
      </c>
      <c r="I106" s="1">
        <v>11630.86</v>
      </c>
      <c r="J106" s="1">
        <v>7838.67</v>
      </c>
      <c r="K106" s="1">
        <v>9304.99</v>
      </c>
      <c r="L106" s="1">
        <v>4878.9399999999996</v>
      </c>
      <c r="M106" s="1">
        <v>11968.3</v>
      </c>
      <c r="N106" s="1"/>
      <c r="O106" s="1">
        <f t="shared" si="6"/>
        <v>57367.14</v>
      </c>
    </row>
    <row r="107" spans="2:15" s="57" customFormat="1" x14ac:dyDescent="0.25">
      <c r="B107" s="110" t="s">
        <v>147</v>
      </c>
      <c r="C107" s="1"/>
      <c r="D107" s="1"/>
      <c r="E107" s="1"/>
      <c r="F107" s="29"/>
      <c r="G107" s="33"/>
      <c r="H107" s="1">
        <v>1116.06</v>
      </c>
      <c r="I107" s="1">
        <v>323.18</v>
      </c>
      <c r="J107" s="1"/>
      <c r="K107" s="1">
        <v>1440.58</v>
      </c>
      <c r="L107" s="1">
        <v>372.02</v>
      </c>
      <c r="M107" s="1"/>
      <c r="N107" s="1"/>
      <c r="O107" s="1">
        <f t="shared" si="6"/>
        <v>3251.8399999999997</v>
      </c>
    </row>
    <row r="108" spans="2:15" s="57" customFormat="1" x14ac:dyDescent="0.25">
      <c r="B108" s="94" t="s">
        <v>129</v>
      </c>
      <c r="C108" s="1"/>
      <c r="D108" s="1"/>
      <c r="E108" s="1">
        <v>877.5</v>
      </c>
      <c r="F108" s="29">
        <v>2317.5</v>
      </c>
      <c r="G108" s="33">
        <v>2160</v>
      </c>
      <c r="H108" s="1"/>
      <c r="I108" s="1">
        <v>1350</v>
      </c>
      <c r="J108" s="1">
        <v>1170</v>
      </c>
      <c r="K108" s="1">
        <v>1305</v>
      </c>
      <c r="L108" s="1">
        <v>2002.5</v>
      </c>
      <c r="M108" s="1">
        <v>475</v>
      </c>
      <c r="N108" s="1">
        <v>1507.5</v>
      </c>
      <c r="O108" s="1">
        <f t="shared" si="6"/>
        <v>13165</v>
      </c>
    </row>
    <row r="109" spans="2:15" s="57" customFormat="1" x14ac:dyDescent="0.25">
      <c r="B109" s="78" t="s">
        <v>118</v>
      </c>
      <c r="C109" s="1"/>
      <c r="D109" s="1">
        <v>1658.2</v>
      </c>
      <c r="E109" s="1"/>
      <c r="F109" s="29"/>
      <c r="G109" s="33"/>
      <c r="H109" s="1">
        <v>1957.47</v>
      </c>
      <c r="I109" s="1"/>
      <c r="J109" s="1">
        <v>1332.86</v>
      </c>
      <c r="K109" s="1"/>
      <c r="L109" s="1"/>
      <c r="M109" s="1">
        <v>433.17</v>
      </c>
      <c r="N109" s="1"/>
      <c r="O109" s="1">
        <f t="shared" si="6"/>
        <v>5381.7</v>
      </c>
    </row>
    <row r="110" spans="2:15" x14ac:dyDescent="0.25">
      <c r="B110" s="65" t="s">
        <v>107</v>
      </c>
      <c r="C110" s="1">
        <v>9994.7999999999993</v>
      </c>
      <c r="D110" s="1">
        <v>430.2</v>
      </c>
      <c r="E110" s="1">
        <v>3242.04</v>
      </c>
      <c r="F110" s="29">
        <v>24001.35</v>
      </c>
      <c r="G110" s="33">
        <v>10081.61</v>
      </c>
      <c r="H110" s="1">
        <v>6940.7</v>
      </c>
      <c r="I110" s="1">
        <v>8859.01</v>
      </c>
      <c r="J110" s="1">
        <v>20141.38</v>
      </c>
      <c r="K110" s="1">
        <v>4921.4399999999996</v>
      </c>
      <c r="L110" s="1">
        <v>2670.21</v>
      </c>
      <c r="M110" s="1">
        <v>10759.89</v>
      </c>
      <c r="N110" s="1">
        <v>3987.59</v>
      </c>
      <c r="O110" s="1">
        <f t="shared" si="6"/>
        <v>106030.22</v>
      </c>
    </row>
    <row r="111" spans="2:15" x14ac:dyDescent="0.25">
      <c r="B111" s="65" t="s">
        <v>21</v>
      </c>
      <c r="C111" s="1">
        <v>6888.26</v>
      </c>
      <c r="D111" s="1"/>
      <c r="E111" s="1">
        <v>742.14</v>
      </c>
      <c r="G111" s="33"/>
      <c r="H111" s="1"/>
      <c r="J111" s="1"/>
      <c r="K111" s="1"/>
      <c r="L111" s="1">
        <v>5889.53</v>
      </c>
      <c r="M111" s="1">
        <v>4088.27</v>
      </c>
      <c r="N111" s="1">
        <v>1457.15</v>
      </c>
      <c r="O111" s="1">
        <f t="shared" ref="O111:O151" si="7">SUM(C111:N111)</f>
        <v>19065.350000000002</v>
      </c>
    </row>
    <row r="112" spans="2:15" s="57" customFormat="1" x14ac:dyDescent="0.25">
      <c r="B112" s="102" t="s">
        <v>136</v>
      </c>
      <c r="C112" s="1"/>
      <c r="D112" s="1"/>
      <c r="E112" s="1"/>
      <c r="F112" s="29">
        <v>11198.23</v>
      </c>
      <c r="G112" s="33"/>
      <c r="H112" s="1">
        <v>14105.14</v>
      </c>
      <c r="I112" s="1">
        <v>7449.71</v>
      </c>
      <c r="J112" s="1">
        <v>46706</v>
      </c>
      <c r="K112" s="1">
        <v>12582.64</v>
      </c>
      <c r="L112" s="1">
        <v>13385.24</v>
      </c>
      <c r="M112" s="1">
        <v>2631.01</v>
      </c>
      <c r="N112" s="1">
        <v>6561.27</v>
      </c>
      <c r="O112" s="1">
        <f t="shared" si="7"/>
        <v>114619.24</v>
      </c>
    </row>
    <row r="113" spans="1:15" s="25" customFormat="1" x14ac:dyDescent="0.25">
      <c r="A113" s="2" t="s">
        <v>32</v>
      </c>
      <c r="B113" s="2"/>
      <c r="C113" s="24">
        <f>SUM(C66:C112)</f>
        <v>291648.18999999994</v>
      </c>
      <c r="D113" s="24">
        <f t="shared" ref="D113:N113" si="8">SUM(D66:D112)</f>
        <v>288984.70999999996</v>
      </c>
      <c r="E113" s="24">
        <f t="shared" si="8"/>
        <v>417768.11</v>
      </c>
      <c r="F113" s="24">
        <f t="shared" si="8"/>
        <v>566395.97000000009</v>
      </c>
      <c r="G113" s="24">
        <f t="shared" si="8"/>
        <v>289839.69</v>
      </c>
      <c r="H113" s="24">
        <f t="shared" si="8"/>
        <v>530387.11</v>
      </c>
      <c r="I113" s="24">
        <f t="shared" si="8"/>
        <v>320405.5199999999</v>
      </c>
      <c r="J113" s="24">
        <f t="shared" si="8"/>
        <v>565512.25000000012</v>
      </c>
      <c r="K113" s="24">
        <f t="shared" si="8"/>
        <v>336678.63000000006</v>
      </c>
      <c r="L113" s="24">
        <f t="shared" si="8"/>
        <v>402308.7</v>
      </c>
      <c r="M113" s="24">
        <f t="shared" si="8"/>
        <v>353401.54</v>
      </c>
      <c r="N113" s="24">
        <f t="shared" si="8"/>
        <v>346702.25000000012</v>
      </c>
      <c r="O113" s="43">
        <f>SUM(O66:O112)</f>
        <v>4710032.669999999</v>
      </c>
    </row>
    <row r="114" spans="1:15" s="40" customFormat="1" x14ac:dyDescent="0.25">
      <c r="A114" s="40" t="s">
        <v>22</v>
      </c>
      <c r="B114" s="66" t="s">
        <v>19</v>
      </c>
      <c r="C114" s="38">
        <v>3495.89</v>
      </c>
      <c r="D114" s="38">
        <v>1409.7</v>
      </c>
      <c r="E114" s="38">
        <v>2395.36</v>
      </c>
      <c r="F114" s="46">
        <v>1026.58</v>
      </c>
      <c r="G114" s="46">
        <v>782.07</v>
      </c>
      <c r="H114" s="49">
        <v>70.61</v>
      </c>
      <c r="I114" s="49"/>
      <c r="J114" s="49"/>
      <c r="K114" s="49"/>
      <c r="L114" s="49"/>
      <c r="M114" s="49"/>
      <c r="N114" s="49"/>
      <c r="O114" s="1">
        <f t="shared" si="7"/>
        <v>9180.2100000000009</v>
      </c>
    </row>
    <row r="115" spans="1:15" s="40" customFormat="1" x14ac:dyDescent="0.25">
      <c r="B115" s="95" t="s">
        <v>130</v>
      </c>
      <c r="C115" s="38"/>
      <c r="D115" s="38"/>
      <c r="E115" s="38">
        <v>21.6</v>
      </c>
      <c r="F115" s="46"/>
      <c r="G115" s="46"/>
      <c r="H115" s="49"/>
      <c r="I115" s="49"/>
      <c r="J115" s="49"/>
      <c r="K115" s="49"/>
      <c r="L115" s="49"/>
      <c r="M115" s="49"/>
      <c r="N115" s="49"/>
      <c r="O115" s="1">
        <f t="shared" si="7"/>
        <v>21.6</v>
      </c>
    </row>
    <row r="116" spans="1:15" s="40" customFormat="1" x14ac:dyDescent="0.25">
      <c r="B116" s="95" t="s">
        <v>131</v>
      </c>
      <c r="C116" s="38"/>
      <c r="D116" s="38"/>
      <c r="E116" s="38">
        <v>1200</v>
      </c>
      <c r="F116" s="46">
        <v>9000</v>
      </c>
      <c r="G116" s="46">
        <v>9000</v>
      </c>
      <c r="H116" s="49"/>
      <c r="I116" s="49">
        <v>21675</v>
      </c>
      <c r="J116" s="49">
        <v>7500</v>
      </c>
      <c r="K116" s="49">
        <v>9750</v>
      </c>
      <c r="L116" s="49">
        <v>6000</v>
      </c>
      <c r="M116" s="49">
        <v>11625</v>
      </c>
      <c r="N116" s="49"/>
      <c r="O116" s="1">
        <f t="shared" si="7"/>
        <v>75750</v>
      </c>
    </row>
    <row r="117" spans="1:15" s="40" customFormat="1" x14ac:dyDescent="0.25">
      <c r="B117" s="66" t="s">
        <v>10</v>
      </c>
      <c r="C117" s="38">
        <v>334.95</v>
      </c>
      <c r="D117" s="38">
        <v>1282.5</v>
      </c>
      <c r="E117" s="38"/>
      <c r="F117" s="46"/>
      <c r="G117" s="46"/>
      <c r="H117" s="49">
        <v>907.2</v>
      </c>
      <c r="I117" s="49"/>
      <c r="J117" s="49">
        <v>6536.36</v>
      </c>
      <c r="K117" s="49">
        <v>4935.04</v>
      </c>
      <c r="L117" s="49">
        <v>4430.32</v>
      </c>
      <c r="M117" s="49">
        <v>1261.8</v>
      </c>
      <c r="N117" s="49"/>
      <c r="O117" s="1">
        <f t="shared" si="7"/>
        <v>19688.169999999998</v>
      </c>
    </row>
    <row r="118" spans="1:15" s="40" customFormat="1" x14ac:dyDescent="0.25">
      <c r="B118" s="105" t="s">
        <v>141</v>
      </c>
      <c r="C118" s="38"/>
      <c r="D118" s="38"/>
      <c r="E118" s="38"/>
      <c r="F118" s="46"/>
      <c r="G118" s="46">
        <v>4482.96</v>
      </c>
      <c r="H118" s="49">
        <v>1673.22</v>
      </c>
      <c r="I118" s="49"/>
      <c r="J118" s="119" t="s">
        <v>155</v>
      </c>
      <c r="K118" s="49"/>
      <c r="L118" s="49"/>
      <c r="M118" s="49"/>
      <c r="N118" s="49"/>
      <c r="O118" s="1">
        <f t="shared" si="7"/>
        <v>6156.18</v>
      </c>
    </row>
    <row r="119" spans="1:15" s="40" customFormat="1" x14ac:dyDescent="0.25">
      <c r="B119" s="111" t="s">
        <v>148</v>
      </c>
      <c r="C119" s="38"/>
      <c r="D119" s="38"/>
      <c r="E119" s="38"/>
      <c r="F119" s="46"/>
      <c r="G119" s="46"/>
      <c r="H119" s="49">
        <v>5880</v>
      </c>
      <c r="I119" s="49">
        <v>2800</v>
      </c>
      <c r="J119" s="49">
        <v>2100</v>
      </c>
      <c r="K119" s="49">
        <v>2100</v>
      </c>
      <c r="L119" s="49"/>
      <c r="M119" s="49"/>
      <c r="N119" s="49">
        <v>700</v>
      </c>
      <c r="O119" s="1">
        <f t="shared" si="7"/>
        <v>13580</v>
      </c>
    </row>
    <row r="120" spans="1:15" s="40" customFormat="1" x14ac:dyDescent="0.25">
      <c r="B120" s="66" t="s">
        <v>12</v>
      </c>
      <c r="C120" s="38">
        <v>16577.43</v>
      </c>
      <c r="D120" s="38">
        <v>2425.96</v>
      </c>
      <c r="E120" s="38"/>
      <c r="F120" s="46">
        <v>9164.76</v>
      </c>
      <c r="G120" s="46">
        <v>4267.8900000000003</v>
      </c>
      <c r="H120" s="49">
        <v>1347.76</v>
      </c>
      <c r="I120" s="49">
        <v>12938.48</v>
      </c>
      <c r="J120" s="49">
        <v>1572.41</v>
      </c>
      <c r="K120" s="49">
        <v>8446.1200000000008</v>
      </c>
      <c r="L120" s="49">
        <v>5930.23</v>
      </c>
      <c r="M120" s="49">
        <v>5391.1</v>
      </c>
      <c r="N120" s="49">
        <v>1347.78</v>
      </c>
      <c r="O120" s="1">
        <f t="shared" si="7"/>
        <v>69409.920000000013</v>
      </c>
    </row>
    <row r="121" spans="1:15" x14ac:dyDescent="0.25">
      <c r="B121" s="66" t="s">
        <v>7</v>
      </c>
      <c r="C121" s="1">
        <v>1129.26</v>
      </c>
      <c r="D121" s="1"/>
      <c r="E121" s="1"/>
      <c r="F121" s="98"/>
      <c r="G121" s="44"/>
      <c r="H121" s="1"/>
      <c r="J121" s="1"/>
      <c r="K121" s="1"/>
      <c r="L121" s="1"/>
      <c r="M121" s="1"/>
      <c r="N121" s="1"/>
      <c r="O121" s="1">
        <f t="shared" si="7"/>
        <v>1129.26</v>
      </c>
    </row>
    <row r="122" spans="1:15" x14ac:dyDescent="0.25">
      <c r="B122" s="66" t="s">
        <v>13</v>
      </c>
      <c r="C122" s="33">
        <v>33783.199999999997</v>
      </c>
      <c r="D122" s="1">
        <v>34487.15</v>
      </c>
      <c r="E122" s="1">
        <v>40221.410000000003</v>
      </c>
      <c r="F122" s="98">
        <v>21199.09</v>
      </c>
      <c r="G122" s="44">
        <v>12190.13</v>
      </c>
      <c r="H122" s="1">
        <v>1752.3</v>
      </c>
      <c r="I122" s="1">
        <v>27854.46</v>
      </c>
      <c r="J122" s="1">
        <v>17896.240000000002</v>
      </c>
      <c r="K122" s="1">
        <v>16562.349999999999</v>
      </c>
      <c r="L122" s="1">
        <v>8071.27</v>
      </c>
      <c r="M122" s="1">
        <v>9895.14</v>
      </c>
      <c r="N122" s="1">
        <v>7339.29</v>
      </c>
      <c r="O122" s="1">
        <f t="shared" si="7"/>
        <v>231252.03</v>
      </c>
    </row>
    <row r="123" spans="1:15" s="57" customFormat="1" x14ac:dyDescent="0.25">
      <c r="B123" s="122" t="s">
        <v>97</v>
      </c>
      <c r="C123" s="33"/>
      <c r="D123" s="1"/>
      <c r="E123" s="1"/>
      <c r="F123" s="98"/>
      <c r="G123" s="44"/>
      <c r="H123" s="1"/>
      <c r="I123" s="1"/>
      <c r="J123" s="1">
        <v>1620</v>
      </c>
      <c r="K123" s="1"/>
      <c r="L123" s="1"/>
      <c r="M123" s="1"/>
      <c r="N123" s="1"/>
      <c r="O123" s="1">
        <f t="shared" si="7"/>
        <v>1620</v>
      </c>
    </row>
    <row r="124" spans="1:15" x14ac:dyDescent="0.25">
      <c r="B124" s="66" t="s">
        <v>90</v>
      </c>
      <c r="C124" s="33">
        <v>11784.99</v>
      </c>
      <c r="D124" s="1"/>
      <c r="E124" s="1">
        <v>1921.52</v>
      </c>
      <c r="F124" s="98">
        <v>12278.85</v>
      </c>
      <c r="G124" s="44">
        <v>3650.88</v>
      </c>
      <c r="H124" s="1">
        <v>3406.52</v>
      </c>
      <c r="I124" s="1">
        <v>8635.44</v>
      </c>
      <c r="J124" s="1">
        <v>11517.72</v>
      </c>
      <c r="K124" s="1">
        <v>15259.14</v>
      </c>
      <c r="L124" s="1">
        <v>4659.22</v>
      </c>
      <c r="M124" s="1">
        <v>10383.08</v>
      </c>
      <c r="N124" s="1"/>
      <c r="O124" s="1">
        <f t="shared" si="7"/>
        <v>83497.36</v>
      </c>
    </row>
    <row r="125" spans="1:15" s="57" customFormat="1" x14ac:dyDescent="0.25">
      <c r="B125" s="96" t="s">
        <v>132</v>
      </c>
      <c r="C125" s="33"/>
      <c r="D125" s="1"/>
      <c r="E125" s="1">
        <v>1018.38</v>
      </c>
      <c r="F125" s="98">
        <v>1356.3</v>
      </c>
      <c r="G125" s="44"/>
      <c r="H125" s="1"/>
      <c r="I125" s="1"/>
      <c r="J125" s="1"/>
      <c r="K125" s="1"/>
      <c r="L125" s="1"/>
      <c r="M125" s="1"/>
      <c r="N125" s="1">
        <v>20828.18</v>
      </c>
      <c r="O125" s="1">
        <f t="shared" si="7"/>
        <v>23202.86</v>
      </c>
    </row>
    <row r="126" spans="1:15" s="57" customFormat="1" x14ac:dyDescent="0.25">
      <c r="B126" s="145" t="s">
        <v>170</v>
      </c>
      <c r="C126" s="33"/>
      <c r="D126" s="1"/>
      <c r="E126" s="1"/>
      <c r="F126" s="98"/>
      <c r="G126" s="44"/>
      <c r="H126" s="1"/>
      <c r="I126" s="1"/>
      <c r="J126" s="1"/>
      <c r="K126" s="1"/>
      <c r="L126" s="1"/>
      <c r="M126" s="1"/>
      <c r="N126" s="1">
        <v>7364.44</v>
      </c>
      <c r="O126" s="1">
        <f t="shared" si="7"/>
        <v>7364.44</v>
      </c>
    </row>
    <row r="127" spans="1:15" x14ac:dyDescent="0.25">
      <c r="B127" s="66" t="s">
        <v>85</v>
      </c>
      <c r="C127" s="1">
        <v>13874.95</v>
      </c>
      <c r="D127" s="1">
        <v>7113.47</v>
      </c>
      <c r="E127" s="1">
        <v>20575.990000000002</v>
      </c>
      <c r="F127" s="98">
        <v>14178.4</v>
      </c>
      <c r="G127" s="44">
        <v>11287.31</v>
      </c>
      <c r="H127" s="1">
        <v>2794.68</v>
      </c>
      <c r="I127" s="1">
        <v>27899.33</v>
      </c>
      <c r="J127" s="1">
        <v>9136.64</v>
      </c>
      <c r="K127" s="1">
        <v>4011.05</v>
      </c>
      <c r="L127" s="1">
        <v>5791.1</v>
      </c>
      <c r="M127" s="1"/>
      <c r="N127" s="1"/>
      <c r="O127" s="1">
        <f t="shared" si="7"/>
        <v>116662.92000000001</v>
      </c>
    </row>
    <row r="128" spans="1:15" x14ac:dyDescent="0.25">
      <c r="B128" s="66" t="s">
        <v>91</v>
      </c>
      <c r="C128" s="1">
        <v>9171.76</v>
      </c>
      <c r="D128" s="1">
        <v>2525.7600000000002</v>
      </c>
      <c r="E128" s="1">
        <v>4735.8</v>
      </c>
      <c r="F128" s="98">
        <v>4630.5600000000004</v>
      </c>
      <c r="G128" s="44">
        <v>1894.32</v>
      </c>
      <c r="H128" s="1">
        <v>1620.7</v>
      </c>
      <c r="I128" s="1">
        <v>2483.66</v>
      </c>
      <c r="J128" s="1"/>
      <c r="K128" s="1"/>
      <c r="L128" s="1"/>
      <c r="M128" s="1"/>
      <c r="N128" s="1"/>
      <c r="O128" s="1">
        <f t="shared" si="7"/>
        <v>27062.560000000001</v>
      </c>
    </row>
    <row r="129" spans="1:15" x14ac:dyDescent="0.25">
      <c r="B129" s="66" t="s">
        <v>3</v>
      </c>
      <c r="C129" s="1">
        <v>4483.6400000000003</v>
      </c>
      <c r="D129" s="1">
        <v>1227.6600000000001</v>
      </c>
      <c r="E129" s="1">
        <v>7405.57</v>
      </c>
      <c r="F129" s="98">
        <v>3800.4</v>
      </c>
      <c r="G129" s="44">
        <v>800.65</v>
      </c>
      <c r="H129" s="1"/>
      <c r="I129" s="1">
        <v>4476.1499999999996</v>
      </c>
      <c r="J129" s="1"/>
      <c r="K129" s="1"/>
      <c r="L129" s="1"/>
      <c r="M129" s="1"/>
      <c r="N129" s="1"/>
      <c r="O129" s="1">
        <f t="shared" si="7"/>
        <v>22194.07</v>
      </c>
    </row>
    <row r="130" spans="1:15" x14ac:dyDescent="0.25">
      <c r="B130" s="66" t="s">
        <v>105</v>
      </c>
      <c r="C130" s="1">
        <v>6650.47</v>
      </c>
      <c r="D130" s="1">
        <v>2561.11</v>
      </c>
      <c r="E130" s="1">
        <v>7683.34</v>
      </c>
      <c r="F130" s="98">
        <v>2276.5500000000002</v>
      </c>
      <c r="G130" s="44"/>
      <c r="H130" s="1"/>
      <c r="J130" s="1"/>
      <c r="K130" s="1"/>
      <c r="L130" s="1"/>
      <c r="M130" s="1"/>
      <c r="N130" s="1"/>
      <c r="O130" s="1">
        <f t="shared" si="7"/>
        <v>19171.469999999998</v>
      </c>
    </row>
    <row r="131" spans="1:15" s="57" customFormat="1" x14ac:dyDescent="0.25">
      <c r="B131" s="135" t="s">
        <v>23</v>
      </c>
      <c r="C131" s="1"/>
      <c r="D131" s="1"/>
      <c r="E131" s="1"/>
      <c r="F131" s="98"/>
      <c r="G131" s="44"/>
      <c r="H131" s="1"/>
      <c r="I131" s="1"/>
      <c r="J131" s="1"/>
      <c r="K131" s="1"/>
      <c r="L131" s="1"/>
      <c r="M131" s="136">
        <v>1330.56</v>
      </c>
      <c r="N131" s="1">
        <v>1663.2</v>
      </c>
      <c r="O131" s="1">
        <f t="shared" si="7"/>
        <v>2993.76</v>
      </c>
    </row>
    <row r="132" spans="1:15" s="57" customFormat="1" x14ac:dyDescent="0.25">
      <c r="B132" s="105" t="s">
        <v>142</v>
      </c>
      <c r="C132" s="1"/>
      <c r="D132" s="1"/>
      <c r="E132" s="1"/>
      <c r="F132" s="98"/>
      <c r="G132" s="44">
        <v>5778.1</v>
      </c>
      <c r="H132" s="1">
        <v>2968.2</v>
      </c>
      <c r="I132" s="1"/>
      <c r="J132" s="1"/>
      <c r="K132" s="1"/>
      <c r="L132" s="1"/>
      <c r="M132" s="1"/>
      <c r="N132" s="1"/>
      <c r="O132" s="1">
        <f t="shared" si="7"/>
        <v>8746.2999999999993</v>
      </c>
    </row>
    <row r="133" spans="1:15" s="57" customFormat="1" x14ac:dyDescent="0.25">
      <c r="B133" s="105" t="s">
        <v>137</v>
      </c>
      <c r="C133" s="1"/>
      <c r="D133" s="1"/>
      <c r="E133" s="1"/>
      <c r="F133" s="98"/>
      <c r="G133" s="44">
        <v>1394.14</v>
      </c>
      <c r="H133" s="1">
        <v>4959.7</v>
      </c>
      <c r="I133" s="1"/>
      <c r="J133" s="1">
        <v>1383.76</v>
      </c>
      <c r="K133" s="1"/>
      <c r="L133" s="1"/>
      <c r="M133" s="1"/>
      <c r="N133" s="1">
        <v>607.15</v>
      </c>
      <c r="O133" s="1">
        <f t="shared" si="7"/>
        <v>8344.75</v>
      </c>
    </row>
    <row r="134" spans="1:15" s="57" customFormat="1" x14ac:dyDescent="0.25">
      <c r="B134" s="79" t="s">
        <v>119</v>
      </c>
      <c r="C134" s="1"/>
      <c r="D134" s="1">
        <v>2897.54</v>
      </c>
      <c r="E134" s="1">
        <v>7888.27</v>
      </c>
      <c r="F134" s="98">
        <v>3220.72</v>
      </c>
      <c r="G134" s="44">
        <v>10457.24</v>
      </c>
      <c r="H134" s="1">
        <v>4659.74</v>
      </c>
      <c r="I134" s="1">
        <v>5222.59</v>
      </c>
      <c r="J134" s="1">
        <v>2863.22</v>
      </c>
      <c r="K134" s="1">
        <v>3168.53</v>
      </c>
      <c r="L134" s="1">
        <v>17246.32</v>
      </c>
      <c r="M134" s="1">
        <v>8480.17</v>
      </c>
      <c r="N134" s="1">
        <v>12604.29</v>
      </c>
      <c r="O134" s="1">
        <f t="shared" si="7"/>
        <v>78708.63</v>
      </c>
    </row>
    <row r="135" spans="1:15" x14ac:dyDescent="0.25">
      <c r="B135" s="66" t="s">
        <v>75</v>
      </c>
      <c r="C135" s="1">
        <v>6447.99</v>
      </c>
      <c r="D135" s="1">
        <v>1050.46</v>
      </c>
      <c r="E135" s="1">
        <v>6575.07</v>
      </c>
      <c r="F135" s="98">
        <v>985.78</v>
      </c>
      <c r="G135" s="44"/>
      <c r="H135" s="1">
        <v>3282.2</v>
      </c>
      <c r="I135" s="1">
        <v>448.08</v>
      </c>
      <c r="J135" s="1">
        <v>795.35</v>
      </c>
      <c r="K135" s="1">
        <v>1142.6199999999999</v>
      </c>
      <c r="L135" s="1">
        <v>526.5</v>
      </c>
      <c r="M135" s="1">
        <v>358.46</v>
      </c>
      <c r="N135" s="1">
        <v>4418.5</v>
      </c>
      <c r="O135" s="1">
        <f t="shared" si="7"/>
        <v>26031.01</v>
      </c>
    </row>
    <row r="136" spans="1:15" s="57" customFormat="1" x14ac:dyDescent="0.25">
      <c r="B136" s="80" t="s">
        <v>120</v>
      </c>
      <c r="C136" s="1"/>
      <c r="D136" s="1">
        <v>17912.02</v>
      </c>
      <c r="E136" s="1">
        <v>4396.3</v>
      </c>
      <c r="F136" s="98">
        <v>5014.57</v>
      </c>
      <c r="G136" s="44">
        <v>2530.08</v>
      </c>
      <c r="H136" s="1"/>
      <c r="I136" s="1"/>
      <c r="J136" s="1"/>
      <c r="K136" s="1">
        <v>312.89999999999998</v>
      </c>
      <c r="L136" s="1">
        <v>774</v>
      </c>
      <c r="M136" s="1">
        <v>2439.59</v>
      </c>
      <c r="N136" s="1">
        <v>734.35</v>
      </c>
      <c r="O136" s="1">
        <f t="shared" si="7"/>
        <v>34113.810000000005</v>
      </c>
    </row>
    <row r="137" spans="1:15" x14ac:dyDescent="0.25">
      <c r="B137" s="66" t="s">
        <v>21</v>
      </c>
      <c r="C137" s="1">
        <v>2386.6999999999998</v>
      </c>
      <c r="D137" s="1">
        <v>9122.57</v>
      </c>
      <c r="E137" s="1">
        <v>53758.78</v>
      </c>
      <c r="F137" s="98">
        <v>14059.7</v>
      </c>
      <c r="G137" s="44">
        <v>16295.36</v>
      </c>
      <c r="H137" s="1"/>
      <c r="I137" s="1">
        <v>31872.25</v>
      </c>
      <c r="J137" s="1">
        <v>19956.740000000002</v>
      </c>
      <c r="K137" s="1">
        <v>33098.94</v>
      </c>
      <c r="L137" s="1">
        <v>1401.84</v>
      </c>
      <c r="M137" s="1">
        <v>38612.879999999997</v>
      </c>
      <c r="N137" s="1">
        <v>31901.29</v>
      </c>
      <c r="O137" s="1">
        <f t="shared" si="7"/>
        <v>252467.05000000002</v>
      </c>
    </row>
    <row r="138" spans="1:15" s="57" customFormat="1" x14ac:dyDescent="0.25">
      <c r="B138" s="81" t="s">
        <v>121</v>
      </c>
      <c r="C138" s="1"/>
      <c r="D138" s="1">
        <v>597.28</v>
      </c>
      <c r="E138" s="1"/>
      <c r="F138" s="98"/>
      <c r="G138" s="44"/>
      <c r="H138" s="1"/>
      <c r="I138" s="1"/>
      <c r="J138" s="1"/>
      <c r="K138" s="1"/>
      <c r="L138" s="1"/>
      <c r="M138" s="1"/>
      <c r="N138" s="1"/>
      <c r="O138" s="1">
        <f t="shared" si="7"/>
        <v>597.28</v>
      </c>
    </row>
    <row r="139" spans="1:15" s="25" customFormat="1" x14ac:dyDescent="0.25">
      <c r="A139" s="2" t="s">
        <v>33</v>
      </c>
      <c r="B139" s="2"/>
      <c r="C139" s="24">
        <f>SUM(C114:C137)</f>
        <v>110121.23</v>
      </c>
      <c r="D139" s="42">
        <f>SUM(D114:D138)</f>
        <v>84613.18</v>
      </c>
      <c r="E139" s="42">
        <f t="shared" ref="E139" si="9">SUM(E114:E137)</f>
        <v>159797.39000000001</v>
      </c>
      <c r="F139" s="42">
        <f>SUM(F114:F137)</f>
        <v>102192.26</v>
      </c>
      <c r="G139" s="43">
        <f>SUM(G114:G137)</f>
        <v>84811.12999999999</v>
      </c>
      <c r="H139" s="43">
        <f t="shared" ref="H139:N139" si="10">SUM(H114:H137)</f>
        <v>35322.83</v>
      </c>
      <c r="I139" s="24">
        <f t="shared" si="10"/>
        <v>146305.44</v>
      </c>
      <c r="J139" s="43">
        <f t="shared" si="10"/>
        <v>82878.44</v>
      </c>
      <c r="K139" s="43">
        <f t="shared" si="10"/>
        <v>98786.69</v>
      </c>
      <c r="L139" s="43">
        <f t="shared" si="10"/>
        <v>54830.799999999996</v>
      </c>
      <c r="M139" s="43">
        <f>SUM(M114:M138)</f>
        <v>89777.78</v>
      </c>
      <c r="N139" s="43">
        <f t="shared" si="10"/>
        <v>89508.47</v>
      </c>
      <c r="O139" s="24">
        <f>SUM(O114:O138)</f>
        <v>1138945.6400000001</v>
      </c>
    </row>
    <row r="140" spans="1:15" s="34" customFormat="1" x14ac:dyDescent="0.25">
      <c r="A140" s="51" t="s">
        <v>24</v>
      </c>
      <c r="B140" s="137" t="s">
        <v>18</v>
      </c>
      <c r="C140" s="35"/>
      <c r="D140" s="106"/>
      <c r="E140" s="106"/>
      <c r="F140" s="106"/>
      <c r="G140" s="47"/>
      <c r="H140" s="47"/>
      <c r="I140" s="35"/>
      <c r="J140" s="47"/>
      <c r="K140" s="47"/>
      <c r="L140" s="47"/>
      <c r="M140" s="47">
        <v>10189.530000000001</v>
      </c>
      <c r="N140" s="47">
        <v>2547.38</v>
      </c>
      <c r="O140" s="1">
        <f t="shared" si="7"/>
        <v>12736.91</v>
      </c>
    </row>
    <row r="141" spans="1:15" s="34" customFormat="1" x14ac:dyDescent="0.25">
      <c r="B141" s="105" t="s">
        <v>143</v>
      </c>
      <c r="C141" s="35"/>
      <c r="D141" s="106"/>
      <c r="E141" s="106"/>
      <c r="F141" s="106"/>
      <c r="G141" s="47">
        <v>600.35</v>
      </c>
      <c r="H141" s="47"/>
      <c r="I141" s="35"/>
      <c r="J141" s="47"/>
      <c r="K141" s="47"/>
      <c r="L141" s="47"/>
      <c r="M141" s="47"/>
      <c r="N141" s="47"/>
      <c r="O141" s="1">
        <f t="shared" si="7"/>
        <v>600.35</v>
      </c>
    </row>
    <row r="142" spans="1:15" s="34" customFormat="1" x14ac:dyDescent="0.25">
      <c r="B142" s="82" t="s">
        <v>13</v>
      </c>
      <c r="C142" s="35"/>
      <c r="D142" s="84">
        <v>2928.62</v>
      </c>
      <c r="E142" s="84">
        <v>7064.31</v>
      </c>
      <c r="F142" s="84">
        <v>1741.34</v>
      </c>
      <c r="G142" s="73">
        <v>3858.66</v>
      </c>
      <c r="H142" s="73">
        <v>7123.68</v>
      </c>
      <c r="I142" s="38">
        <v>5639.58</v>
      </c>
      <c r="J142" s="73">
        <v>2968.2</v>
      </c>
      <c r="K142" s="73">
        <v>7598.59</v>
      </c>
      <c r="L142" s="73">
        <v>3858.66</v>
      </c>
      <c r="M142" s="73">
        <v>5045.9399999999996</v>
      </c>
      <c r="N142" s="73">
        <v>6826.86</v>
      </c>
      <c r="O142" s="1">
        <f t="shared" si="7"/>
        <v>54654.44</v>
      </c>
    </row>
    <row r="143" spans="1:15" s="34" customFormat="1" x14ac:dyDescent="0.25">
      <c r="B143" s="67" t="s">
        <v>97</v>
      </c>
      <c r="C143" s="38">
        <v>-1100</v>
      </c>
      <c r="D143" s="38"/>
      <c r="E143" s="38"/>
      <c r="F143" s="84"/>
      <c r="G143" s="73"/>
      <c r="H143" s="38"/>
      <c r="I143" s="38"/>
      <c r="J143" s="38">
        <v>2107.3200000000002</v>
      </c>
      <c r="K143" s="38"/>
      <c r="L143" s="38"/>
      <c r="M143" s="38"/>
      <c r="N143" s="38"/>
      <c r="O143" s="1">
        <f t="shared" si="7"/>
        <v>1007.3200000000002</v>
      </c>
    </row>
    <row r="144" spans="1:15" s="34" customFormat="1" x14ac:dyDescent="0.25">
      <c r="B144" s="146" t="s">
        <v>170</v>
      </c>
      <c r="C144" s="38"/>
      <c r="D144" s="38"/>
      <c r="E144" s="38"/>
      <c r="F144" s="84"/>
      <c r="G144" s="73"/>
      <c r="H144" s="38"/>
      <c r="I144" s="38"/>
      <c r="J144" s="38"/>
      <c r="K144" s="38"/>
      <c r="L144" s="38"/>
      <c r="M144" s="38"/>
      <c r="N144" s="38">
        <v>2365.2399999999998</v>
      </c>
      <c r="O144" s="1">
        <f t="shared" si="7"/>
        <v>2365.2399999999998</v>
      </c>
    </row>
    <row r="145" spans="1:15" s="34" customFormat="1" x14ac:dyDescent="0.25">
      <c r="B145" s="67" t="s">
        <v>3</v>
      </c>
      <c r="C145" s="38">
        <v>5640.25</v>
      </c>
      <c r="D145" s="38">
        <v>2271.2800000000002</v>
      </c>
      <c r="E145" s="38"/>
      <c r="F145" s="84">
        <v>3044.25</v>
      </c>
      <c r="G145" s="73">
        <v>4059</v>
      </c>
      <c r="H145" s="38"/>
      <c r="I145" s="38"/>
      <c r="J145" s="38"/>
      <c r="K145" s="38"/>
      <c r="L145" s="38"/>
      <c r="M145" s="38"/>
      <c r="N145" s="38">
        <v>1253.25</v>
      </c>
      <c r="O145" s="1">
        <f t="shared" si="7"/>
        <v>16268.03</v>
      </c>
    </row>
    <row r="146" spans="1:15" s="34" customFormat="1" x14ac:dyDescent="0.25">
      <c r="B146" s="67" t="s">
        <v>74</v>
      </c>
      <c r="C146" s="38">
        <v>4961.4399999999996</v>
      </c>
      <c r="D146" s="38"/>
      <c r="E146" s="38"/>
      <c r="F146" s="84">
        <v>1383.3</v>
      </c>
      <c r="G146" s="73"/>
      <c r="H146" s="38"/>
      <c r="I146" s="38"/>
      <c r="J146" s="38"/>
      <c r="K146" s="38">
        <v>1359.16</v>
      </c>
      <c r="L146" s="38">
        <v>3052.88</v>
      </c>
      <c r="M146" s="38">
        <v>2373.29</v>
      </c>
      <c r="N146" s="38"/>
      <c r="O146" s="1">
        <f t="shared" si="7"/>
        <v>13130.07</v>
      </c>
    </row>
    <row r="147" spans="1:15" s="34" customFormat="1" x14ac:dyDescent="0.25">
      <c r="A147" s="56"/>
      <c r="B147" s="67" t="s">
        <v>23</v>
      </c>
      <c r="C147" s="38">
        <v>21585.09</v>
      </c>
      <c r="D147" s="38">
        <v>13126.06</v>
      </c>
      <c r="E147" s="38">
        <v>11716.86</v>
      </c>
      <c r="F147" s="84">
        <v>16001.64</v>
      </c>
      <c r="G147" s="73">
        <v>19491.259999999998</v>
      </c>
      <c r="H147" s="38">
        <v>23132.14</v>
      </c>
      <c r="I147" s="38">
        <v>16561.37</v>
      </c>
      <c r="J147" s="38">
        <v>6726.6</v>
      </c>
      <c r="K147" s="38">
        <v>8345.7000000000007</v>
      </c>
      <c r="L147" s="38">
        <v>9265.14</v>
      </c>
      <c r="M147" s="38">
        <v>10116.25</v>
      </c>
      <c r="N147" s="38">
        <v>4129.12</v>
      </c>
      <c r="O147" s="1">
        <f t="shared" si="7"/>
        <v>160197.22999999998</v>
      </c>
    </row>
    <row r="148" spans="1:15" s="34" customFormat="1" x14ac:dyDescent="0.25">
      <c r="A148" s="57"/>
      <c r="B148" s="138" t="s">
        <v>166</v>
      </c>
      <c r="C148" s="38"/>
      <c r="D148" s="38"/>
      <c r="E148" s="38"/>
      <c r="F148" s="84"/>
      <c r="G148" s="73"/>
      <c r="H148" s="38"/>
      <c r="I148" s="38"/>
      <c r="J148" s="38"/>
      <c r="K148" s="38"/>
      <c r="L148" s="38"/>
      <c r="M148" s="38">
        <v>1633.96</v>
      </c>
      <c r="N148" s="38"/>
      <c r="O148" s="1">
        <f t="shared" si="7"/>
        <v>1633.96</v>
      </c>
    </row>
    <row r="149" spans="1:15" s="34" customFormat="1" x14ac:dyDescent="0.25">
      <c r="A149" s="57"/>
      <c r="B149" s="103" t="s">
        <v>137</v>
      </c>
      <c r="C149" s="38"/>
      <c r="D149" s="38"/>
      <c r="E149" s="38"/>
      <c r="F149" s="84">
        <v>2788.28</v>
      </c>
      <c r="G149" s="73">
        <v>10791.54</v>
      </c>
      <c r="H149" s="38">
        <v>4555.53</v>
      </c>
      <c r="I149" s="38">
        <v>17711.84</v>
      </c>
      <c r="J149" s="38"/>
      <c r="K149" s="38">
        <v>9769.44</v>
      </c>
      <c r="L149" s="38">
        <v>9334.0300000000007</v>
      </c>
      <c r="M149" s="38">
        <v>13480.43</v>
      </c>
      <c r="N149" s="38">
        <v>8613.2999999999993</v>
      </c>
      <c r="O149" s="1">
        <f t="shared" si="7"/>
        <v>77044.39</v>
      </c>
    </row>
    <row r="150" spans="1:15" s="34" customFormat="1" x14ac:dyDescent="0.25">
      <c r="A150" s="57"/>
      <c r="B150" s="131" t="s">
        <v>163</v>
      </c>
      <c r="C150" s="38"/>
      <c r="D150" s="38"/>
      <c r="E150" s="38"/>
      <c r="F150" s="84"/>
      <c r="G150" s="73"/>
      <c r="H150" s="38"/>
      <c r="I150" s="38"/>
      <c r="J150" s="38"/>
      <c r="K150" s="38"/>
      <c r="L150" s="132">
        <v>3056.62</v>
      </c>
      <c r="M150" s="38">
        <v>6319.3</v>
      </c>
      <c r="N150" s="38">
        <v>3863.7</v>
      </c>
      <c r="O150" s="1">
        <f t="shared" si="7"/>
        <v>13239.619999999999</v>
      </c>
    </row>
    <row r="151" spans="1:15" s="34" customFormat="1" x14ac:dyDescent="0.25">
      <c r="A151" s="57"/>
      <c r="B151" s="131" t="s">
        <v>21</v>
      </c>
      <c r="C151" s="38"/>
      <c r="D151" s="38"/>
      <c r="E151" s="38"/>
      <c r="F151" s="84"/>
      <c r="G151" s="73"/>
      <c r="H151" s="38"/>
      <c r="I151" s="38"/>
      <c r="J151" s="38"/>
      <c r="K151" s="38"/>
      <c r="L151" s="132">
        <v>5732.5</v>
      </c>
      <c r="M151" s="38">
        <v>5304.42</v>
      </c>
      <c r="N151" s="38">
        <v>4373.82</v>
      </c>
      <c r="O151" s="1">
        <f t="shared" si="7"/>
        <v>15410.74</v>
      </c>
    </row>
    <row r="152" spans="1:15" s="25" customFormat="1" x14ac:dyDescent="0.25">
      <c r="A152" s="2" t="s">
        <v>34</v>
      </c>
      <c r="B152" s="2"/>
      <c r="C152" s="30">
        <f>SUM(C140:C151)</f>
        <v>31086.78</v>
      </c>
      <c r="D152" s="30">
        <f t="shared" ref="D152:O152" si="11">SUM(D140:D151)</f>
        <v>18325.96</v>
      </c>
      <c r="E152" s="30">
        <f t="shared" si="11"/>
        <v>18781.170000000002</v>
      </c>
      <c r="F152" s="30">
        <f t="shared" si="11"/>
        <v>24958.809999999998</v>
      </c>
      <c r="G152" s="30">
        <f t="shared" si="11"/>
        <v>38800.81</v>
      </c>
      <c r="H152" s="30">
        <f t="shared" si="11"/>
        <v>34811.35</v>
      </c>
      <c r="I152" s="30">
        <f t="shared" si="11"/>
        <v>39912.789999999994</v>
      </c>
      <c r="J152" s="30">
        <f t="shared" si="11"/>
        <v>11802.12</v>
      </c>
      <c r="K152" s="30">
        <f t="shared" si="11"/>
        <v>27072.89</v>
      </c>
      <c r="L152" s="30">
        <f t="shared" si="11"/>
        <v>34299.83</v>
      </c>
      <c r="M152" s="30">
        <f t="shared" si="11"/>
        <v>54463.12</v>
      </c>
      <c r="N152" s="30">
        <f t="shared" si="11"/>
        <v>33972.67</v>
      </c>
      <c r="O152" s="30">
        <f t="shared" si="11"/>
        <v>368288.3</v>
      </c>
    </row>
    <row r="153" spans="1:15" s="25" customFormat="1" x14ac:dyDescent="0.25">
      <c r="A153" s="26" t="s">
        <v>27</v>
      </c>
      <c r="B153" s="26"/>
      <c r="C153" s="27">
        <f t="shared" ref="C153:O153" si="12">C152+C139+C113+C65+C47+C43+C35</f>
        <v>754339.07000000007</v>
      </c>
      <c r="D153" s="31">
        <f t="shared" si="12"/>
        <v>612497.72000000009</v>
      </c>
      <c r="E153" s="31">
        <f t="shared" si="12"/>
        <v>917011.95000000007</v>
      </c>
      <c r="F153" s="31">
        <f t="shared" si="12"/>
        <v>1047334.47</v>
      </c>
      <c r="G153" s="31">
        <f t="shared" si="12"/>
        <v>620198.01</v>
      </c>
      <c r="H153" s="31">
        <f t="shared" si="12"/>
        <v>837136.73</v>
      </c>
      <c r="I153" s="116">
        <f t="shared" si="12"/>
        <v>716009.81999999983</v>
      </c>
      <c r="J153" s="31">
        <f t="shared" si="12"/>
        <v>844912.5900000002</v>
      </c>
      <c r="K153" s="31">
        <f t="shared" si="12"/>
        <v>632364.7300000001</v>
      </c>
      <c r="L153" s="31">
        <f t="shared" si="12"/>
        <v>656184.56999999995</v>
      </c>
      <c r="M153" s="31">
        <f t="shared" si="12"/>
        <v>659027.55999999994</v>
      </c>
      <c r="N153" s="31">
        <f t="shared" si="12"/>
        <v>641273.2100000002</v>
      </c>
      <c r="O153" s="31">
        <f t="shared" si="12"/>
        <v>8938290.4299999997</v>
      </c>
    </row>
    <row r="154" spans="1:15" x14ac:dyDescent="0.25">
      <c r="G154" s="33"/>
    </row>
  </sheetData>
  <mergeCells count="1">
    <mergeCell ref="C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 &amp; Agency Spend</vt:lpstr>
      <vt:lpstr>Agency by Supplier </vt:lpstr>
    </vt:vector>
  </TitlesOfParts>
  <Company>RBHT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Woodhouse Anthony</dc:creator>
  <cp:lastModifiedBy>Knott Sue</cp:lastModifiedBy>
  <dcterms:created xsi:type="dcterms:W3CDTF">2015-06-24T13:44:42Z</dcterms:created>
  <dcterms:modified xsi:type="dcterms:W3CDTF">2018-04-13T09:22:37Z</dcterms:modified>
</cp:coreProperties>
</file>