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-15" windowWidth="9600" windowHeight="11760"/>
  </bookViews>
  <sheets>
    <sheet name="Bank &amp; Agency Spend" sheetId="2" r:id="rId1"/>
    <sheet name="Agency by Supplier 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O73" i="4" l="1"/>
  <c r="N153" i="4"/>
  <c r="N143" i="4"/>
  <c r="N127" i="4"/>
  <c r="O120" i="4"/>
  <c r="O102" i="4"/>
  <c r="O92" i="4"/>
  <c r="O82" i="4"/>
  <c r="N73" i="4"/>
  <c r="O72" i="4"/>
  <c r="O69" i="4"/>
  <c r="N48" i="4"/>
  <c r="N43" i="4"/>
  <c r="O40" i="4"/>
  <c r="N38" i="4"/>
  <c r="O36" i="4"/>
  <c r="M22" i="2"/>
  <c r="M21" i="2"/>
  <c r="M20" i="2"/>
  <c r="M73" i="4" l="1"/>
  <c r="M143" i="4"/>
  <c r="O140" i="4"/>
  <c r="M127" i="4"/>
  <c r="O71" i="4"/>
  <c r="O70" i="4"/>
  <c r="M48" i="4"/>
  <c r="M43" i="4"/>
  <c r="O37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M38" i="4"/>
  <c r="L22" i="2"/>
  <c r="L21" i="2"/>
  <c r="L20" i="2"/>
  <c r="L152" i="4" l="1"/>
  <c r="L143" i="4"/>
  <c r="L127" i="4"/>
  <c r="L73" i="4"/>
  <c r="L48" i="4"/>
  <c r="L43" i="4"/>
  <c r="L38" i="4"/>
  <c r="L153" i="4" l="1"/>
  <c r="O130" i="4"/>
  <c r="O60" i="4"/>
  <c r="O41" i="4"/>
  <c r="K22" i="2"/>
  <c r="K21" i="2"/>
  <c r="K20" i="2"/>
  <c r="O146" i="4" l="1"/>
  <c r="K143" i="4"/>
  <c r="O138" i="4"/>
  <c r="K127" i="4"/>
  <c r="K73" i="4" l="1"/>
  <c r="K48" i="4"/>
  <c r="K43" i="4"/>
  <c r="K38" i="4"/>
  <c r="J22" i="2"/>
  <c r="J21" i="2"/>
  <c r="J20" i="2"/>
  <c r="I21" i="2" l="1"/>
  <c r="I20" i="2"/>
  <c r="I22" i="2" s="1"/>
  <c r="O117" i="4"/>
  <c r="O148" i="4"/>
  <c r="J143" i="4"/>
  <c r="O139" i="4"/>
  <c r="J127" i="4"/>
  <c r="O112" i="4"/>
  <c r="J73" i="4"/>
  <c r="O55" i="4"/>
  <c r="J48" i="4"/>
  <c r="J43" i="4"/>
  <c r="J38" i="4"/>
  <c r="G7" i="2" l="1"/>
  <c r="N7" i="2" s="1"/>
  <c r="G8" i="2"/>
  <c r="N8" i="2" s="1"/>
  <c r="G9" i="2"/>
  <c r="N9" i="2" s="1"/>
  <c r="G10" i="2"/>
  <c r="N10" i="2" s="1"/>
  <c r="G11" i="2"/>
  <c r="N11" i="2" s="1"/>
  <c r="G12" i="2"/>
  <c r="N12" i="2" s="1"/>
  <c r="G13" i="2"/>
  <c r="N13" i="2" s="1"/>
  <c r="G14" i="2"/>
  <c r="N14" i="2" s="1"/>
  <c r="G15" i="2"/>
  <c r="N15" i="2" s="1"/>
  <c r="G16" i="2"/>
  <c r="N16" i="2" s="1"/>
  <c r="G17" i="2"/>
  <c r="N17" i="2" s="1"/>
  <c r="G18" i="2"/>
  <c r="N18" i="2" s="1"/>
  <c r="H21" i="2" l="1"/>
  <c r="H20" i="2"/>
  <c r="I127" i="4"/>
  <c r="O145" i="4"/>
  <c r="I143" i="4"/>
  <c r="O135" i="4"/>
  <c r="O126" i="4"/>
  <c r="O123" i="4"/>
  <c r="O87" i="4"/>
  <c r="O74" i="4"/>
  <c r="I73" i="4"/>
  <c r="O61" i="4"/>
  <c r="I48" i="4"/>
  <c r="I43" i="4"/>
  <c r="I38" i="4"/>
  <c r="H22" i="2" l="1"/>
  <c r="N152" i="4"/>
  <c r="M152" i="4"/>
  <c r="M153" i="4" s="1"/>
  <c r="K152" i="4"/>
  <c r="K153" i="4" s="1"/>
  <c r="J152" i="4"/>
  <c r="J153" i="4" s="1"/>
  <c r="I152" i="4"/>
  <c r="I153" i="4" s="1"/>
  <c r="G152" i="4"/>
  <c r="F152" i="4"/>
  <c r="E152" i="4"/>
  <c r="D152" i="4"/>
  <c r="C152" i="4"/>
  <c r="H152" i="4"/>
  <c r="O151" i="4"/>
  <c r="O147" i="4"/>
  <c r="H143" i="4"/>
  <c r="O136" i="4"/>
  <c r="H127" i="4"/>
  <c r="O119" i="4"/>
  <c r="O106" i="4"/>
  <c r="O108" i="4"/>
  <c r="O81" i="4"/>
  <c r="H73" i="4"/>
  <c r="O67" i="4"/>
  <c r="O65" i="4"/>
  <c r="O64" i="4"/>
  <c r="O62" i="4"/>
  <c r="O52" i="4"/>
  <c r="H48" i="4"/>
  <c r="H43" i="4"/>
  <c r="H38" i="4"/>
  <c r="G6" i="2"/>
  <c r="N6" i="2" s="1"/>
  <c r="G5" i="2"/>
  <c r="N5" i="2" s="1"/>
  <c r="H153" i="4" l="1"/>
  <c r="G20" i="2"/>
  <c r="N20" i="2" s="1"/>
  <c r="G21" i="2"/>
  <c r="G38" i="4"/>
  <c r="G43" i="4"/>
  <c r="G48" i="4"/>
  <c r="G73" i="4"/>
  <c r="G143" i="4"/>
  <c r="G22" i="2" l="1"/>
  <c r="N21" i="2"/>
  <c r="N22" i="2" s="1"/>
  <c r="G127" i="4"/>
  <c r="G153" i="4" s="1"/>
  <c r="O125" i="4"/>
  <c r="O114" i="4"/>
  <c r="O107" i="4"/>
  <c r="O75" i="4"/>
  <c r="O63" i="4"/>
  <c r="O124" i="4" l="1"/>
  <c r="O122" i="4"/>
  <c r="O121" i="4"/>
  <c r="O118" i="4"/>
  <c r="O116" i="4"/>
  <c r="O115" i="4"/>
  <c r="O113" i="4"/>
  <c r="O111" i="4"/>
  <c r="O110" i="4"/>
  <c r="O109" i="4"/>
  <c r="O105" i="4"/>
  <c r="O104" i="4"/>
  <c r="O103" i="4"/>
  <c r="O101" i="4"/>
  <c r="O100" i="4"/>
  <c r="O99" i="4"/>
  <c r="O98" i="4"/>
  <c r="O97" i="4"/>
  <c r="O96" i="4"/>
  <c r="O95" i="4"/>
  <c r="O94" i="4"/>
  <c r="O93" i="4"/>
  <c r="O91" i="4"/>
  <c r="O90" i="4"/>
  <c r="O89" i="4"/>
  <c r="O88" i="4"/>
  <c r="O86" i="4"/>
  <c r="O85" i="4"/>
  <c r="O84" i="4"/>
  <c r="O83" i="4"/>
  <c r="O80" i="4"/>
  <c r="O79" i="4"/>
  <c r="O78" i="4"/>
  <c r="O77" i="4"/>
  <c r="O76" i="4"/>
  <c r="O141" i="4"/>
  <c r="O137" i="4"/>
  <c r="O134" i="4"/>
  <c r="O133" i="4"/>
  <c r="O132" i="4"/>
  <c r="O131" i="4"/>
  <c r="O129" i="4"/>
  <c r="O128" i="4"/>
  <c r="O150" i="4"/>
  <c r="O149" i="4"/>
  <c r="O144" i="4"/>
  <c r="F48" i="4"/>
  <c r="F43" i="4"/>
  <c r="F38" i="4"/>
  <c r="C48" i="4"/>
  <c r="D48" i="4"/>
  <c r="E48" i="4"/>
  <c r="E43" i="4"/>
  <c r="D43" i="4"/>
  <c r="C43" i="4"/>
  <c r="C38" i="4"/>
  <c r="D38" i="4"/>
  <c r="E38" i="4"/>
  <c r="O152" i="4" l="1"/>
  <c r="O127" i="4"/>
  <c r="F143" i="4"/>
  <c r="F127" i="4"/>
  <c r="F73" i="4"/>
  <c r="O59" i="4"/>
  <c r="F153" i="4" l="1"/>
  <c r="E143" i="4"/>
  <c r="D143" i="4"/>
  <c r="C143" i="4"/>
  <c r="E127" i="4"/>
  <c r="D127" i="4"/>
  <c r="C127" i="4"/>
  <c r="E73" i="4"/>
  <c r="D73" i="4"/>
  <c r="C73" i="4"/>
  <c r="D153" i="4" l="1"/>
  <c r="E153" i="4"/>
  <c r="C153" i="4"/>
  <c r="O142" i="4"/>
  <c r="O143" i="4" s="1"/>
  <c r="O68" i="4"/>
  <c r="O53" i="4"/>
  <c r="O66" i="4"/>
  <c r="O58" i="4"/>
  <c r="O57" i="4"/>
  <c r="O56" i="4"/>
  <c r="O54" i="4"/>
  <c r="O51" i="4"/>
  <c r="O50" i="4"/>
  <c r="O49" i="4"/>
  <c r="O47" i="4"/>
  <c r="O46" i="4"/>
  <c r="O45" i="4"/>
  <c r="O44" i="4"/>
  <c r="O42" i="4"/>
  <c r="O39" i="4"/>
  <c r="O5" i="4"/>
  <c r="O38" i="4" l="1"/>
  <c r="O43" i="4"/>
  <c r="O48" i="4"/>
  <c r="O153" i="4" l="1"/>
</calcChain>
</file>

<file path=xl/sharedStrings.xml><?xml version="1.0" encoding="utf-8"?>
<sst xmlns="http://schemas.openxmlformats.org/spreadsheetml/2006/main" count="201" uniqueCount="169">
  <si>
    <t>Period</t>
  </si>
  <si>
    <t>Customer/Supplier Name</t>
  </si>
  <si>
    <t>RMR RECRUITMENT LTD</t>
  </si>
  <si>
    <t>Junior Doctors</t>
  </si>
  <si>
    <t>HOLT DOCTORS</t>
  </si>
  <si>
    <t>MEDACS HEALTHCARE SERVICES PLC</t>
  </si>
  <si>
    <t>MEDICSPRO LTD</t>
  </si>
  <si>
    <t>COYLE PERSONNEL PLC</t>
  </si>
  <si>
    <t>MEDECHO LTD</t>
  </si>
  <si>
    <t>ADECCO UK LTD</t>
  </si>
  <si>
    <t>MEDILINK CONSULTING LTD</t>
  </si>
  <si>
    <t>Nursing</t>
  </si>
  <si>
    <t>FRONTLINE STAFFING LIMITED</t>
  </si>
  <si>
    <t>PULSE</t>
  </si>
  <si>
    <t>FLEX STAFFING LTD</t>
  </si>
  <si>
    <t>YOUR WORLD NURSING LTD</t>
  </si>
  <si>
    <t>MYLOCUM LTD</t>
  </si>
  <si>
    <t>TEAM24 LIMITED</t>
  </si>
  <si>
    <t>INDEPENDENT CLINICAL SERVICES LTD</t>
  </si>
  <si>
    <t>FASTRACK AGENCY SERVICES LIMITED</t>
  </si>
  <si>
    <t>TRIPOD PARTNERS</t>
  </si>
  <si>
    <t>MAYDAY HEALTHCARE PLC</t>
  </si>
  <si>
    <t>ID MEDICAL NURSING</t>
  </si>
  <si>
    <t>AMBITION RECRUITMENT SERVICES</t>
  </si>
  <si>
    <t>CARE PROVIDERS RECRUITMENT LIMITED</t>
  </si>
  <si>
    <t>ATLANTIS MEDICAL LTD</t>
  </si>
  <si>
    <t>ELEVENTH HOUR MEDICAL LTD</t>
  </si>
  <si>
    <t>DAY WEBSTER LIMITED</t>
  </si>
  <si>
    <t>STAFFING PROFESSIONALS LIMITED</t>
  </si>
  <si>
    <t>GLOBE LOCUMS LIMITED</t>
  </si>
  <si>
    <t>R &amp; S MEDICAL &amp; ALLIED SERVICES LTD</t>
  </si>
  <si>
    <t>STANDARD NURSING AGENCY</t>
  </si>
  <si>
    <t>HCL NURSING LTD</t>
  </si>
  <si>
    <t>LOCUMS4MEDICAL**DONT USE, USE 53888****</t>
  </si>
  <si>
    <t>CROMWELL MEDICAL STAFFING</t>
  </si>
  <si>
    <t>MSI RECRUITMENT LTD</t>
  </si>
  <si>
    <t>ARROWS GROUP HEALTHCARE SERVICES</t>
  </si>
  <si>
    <t>MARYLEBONE NURSERY NURSING SERVICE</t>
  </si>
  <si>
    <t>GENEVA HEALTH INTERNATIONAL LTD</t>
  </si>
  <si>
    <t>FINEGREEN ASSOCIATES</t>
  </si>
  <si>
    <t>Estates</t>
  </si>
  <si>
    <t>PHOENIX RESOURCING SERVICES LTD</t>
  </si>
  <si>
    <t>RESOURCING GROUP LTD</t>
  </si>
  <si>
    <t>HAYS SPECIALIST RECRUITMENT LIMITED</t>
  </si>
  <si>
    <t>SEEKERS RECRUITMENT</t>
  </si>
  <si>
    <t>Administration</t>
  </si>
  <si>
    <t>PARKSIDE RECRUITMENT LIMITED</t>
  </si>
  <si>
    <t>*VENN GROUP</t>
  </si>
  <si>
    <t>*REED SPECIALIST RECRUITMENT LIMITED</t>
  </si>
  <si>
    <t>CYNTHIA MACK</t>
  </si>
  <si>
    <t>BARNETT PERSONNEL LTD</t>
  </si>
  <si>
    <t>YOUR WORLD RECRUITMENT LTD</t>
  </si>
  <si>
    <t>CN SUPPORT LIMITED</t>
  </si>
  <si>
    <t>DIANNA SOBERS</t>
  </si>
  <si>
    <t>GARETH JONES ASSOCIATES LTD</t>
  </si>
  <si>
    <t>RAPHA HEALTHCARE LIMITED</t>
  </si>
  <si>
    <t>MORGAN LAW RECRUITMENT CONSULTANCY LIMITED</t>
  </si>
  <si>
    <t>COMMERCIAL SERVICES TRADING LTD</t>
  </si>
  <si>
    <t>Interquest Group UK Limited</t>
  </si>
  <si>
    <t>HARVEY NASH PLC</t>
  </si>
  <si>
    <t>METHODS PROFESSIONAL SERVICES LTD</t>
  </si>
  <si>
    <t>P &amp; T Staff</t>
  </si>
  <si>
    <t>ZEBRA MEDICAL LTD</t>
  </si>
  <si>
    <t>COOPERS CARDIOLOGY SERVICES LTD</t>
  </si>
  <si>
    <t>RIG HEALTHCARE RECRUIT</t>
  </si>
  <si>
    <t>ASSURED PERFUSION SERVICES LTD</t>
  </si>
  <si>
    <t>Pams Staff</t>
  </si>
  <si>
    <t>SUGARMAN GROUP LTD</t>
  </si>
  <si>
    <t>ALPHA CONSULT LTD</t>
  </si>
  <si>
    <t>Ancillary</t>
  </si>
  <si>
    <t>JMS RECRUITMENT LIMITED</t>
  </si>
  <si>
    <t>Grand Total</t>
  </si>
  <si>
    <t>Administration Total</t>
  </si>
  <si>
    <t>Ancillary Total</t>
  </si>
  <si>
    <t>Estates Total</t>
  </si>
  <si>
    <t>Junior Doctors Total</t>
  </si>
  <si>
    <t>Nursing Total</t>
  </si>
  <si>
    <t>P &amp; T Staff Total</t>
  </si>
  <si>
    <t>Pams Staff Total</t>
  </si>
  <si>
    <t xml:space="preserve">Agency Invoices Paid by Month </t>
  </si>
  <si>
    <t>Note:</t>
  </si>
  <si>
    <t xml:space="preserve">Amounts given below relate to invoices paid in the period and therefore will not exactly match the summary table as these do not include accruals. </t>
  </si>
  <si>
    <t>Staff Group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</si>
  <si>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</si>
  <si>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</si>
  <si>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</si>
  <si>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</si>
  <si>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</si>
  <si>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</si>
  <si>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</si>
  <si>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</si>
  <si>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</si>
  <si>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</si>
  <si>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</si>
  <si>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</si>
  <si>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</t>
  </si>
  <si>
    <t>2015/16</t>
  </si>
  <si>
    <t>Administration Agency</t>
  </si>
  <si>
    <t>Administration Bank</t>
  </si>
  <si>
    <t>Ancillary Agency</t>
  </si>
  <si>
    <t>Ancillary Bank</t>
  </si>
  <si>
    <t>Estates Agency</t>
  </si>
  <si>
    <t>Consultant Locum</t>
  </si>
  <si>
    <t>Junior Doctors Locum</t>
  </si>
  <si>
    <t>Junior Doctors Agency</t>
  </si>
  <si>
    <t>Nursing Agency</t>
  </si>
  <si>
    <t>Nursing Bank</t>
  </si>
  <si>
    <t>Pams Staff Agency</t>
  </si>
  <si>
    <t>Pams Staff Bank</t>
  </si>
  <si>
    <t>P &amp; T Staff Agency</t>
  </si>
  <si>
    <t>P &amp; T Staff Bank</t>
  </si>
  <si>
    <t>Agency</t>
  </si>
  <si>
    <t>Bank</t>
  </si>
  <si>
    <t>Total</t>
  </si>
  <si>
    <t>Notes:</t>
  </si>
  <si>
    <t xml:space="preserve">Values above are the accounted for sums and include expenditure accruals as appropriate. </t>
  </si>
  <si>
    <t xml:space="preserve">Consultant locum spend relates to fixed term consultant appointments. </t>
  </si>
  <si>
    <t xml:space="preserve">PAM (Professions Allied to Medicine) staff includes radiographers/imaging staff, therapists. </t>
  </si>
  <si>
    <t xml:space="preserve">P&amp;T (Professional and Technical) staff includes pharmacists, scientist/laboratory medicine staff, cardiac physiologists, psycho-social staff. </t>
  </si>
  <si>
    <t xml:space="preserve">For data up until 31st March 2015, agency radiographers are included in the P&amp;T agency figures.  For data from 1st April 2015 onwards, agency radiographers are included in the PAMs agency figures. </t>
  </si>
  <si>
    <t xml:space="preserve">Staff Type </t>
  </si>
  <si>
    <t>ACTIONSPIN UK LTD</t>
  </si>
  <si>
    <t>THE TRANSCRIPTION AGENCY</t>
  </si>
  <si>
    <t>AKKA LIMITED</t>
  </si>
  <si>
    <t>GPS LOCUMS</t>
  </si>
  <si>
    <t>URBAN RECRUITMENT GROUP LTD</t>
  </si>
  <si>
    <t>MEDIABURST LIMITED</t>
  </si>
  <si>
    <t>RM NURSING LTD</t>
  </si>
  <si>
    <t>THAMES MEDICS LIMITED</t>
  </si>
  <si>
    <t>PLAN PERSONNEL</t>
  </si>
  <si>
    <t>LA INTERNATIONAL COMPUTER CONSULTANTS LTD</t>
  </si>
  <si>
    <t>OFFICE JOBS LTD T/A LIBERTY RESOURCING</t>
  </si>
  <si>
    <t>ASSISTANT IN SURGICAL PRACTICE LIMITED</t>
  </si>
  <si>
    <t>KCI MEDICAL LIMITED</t>
  </si>
  <si>
    <t>MEDIC PROFESSIONALS LIMITED</t>
  </si>
  <si>
    <t>MICHAEL PAGE INTERNATIONAL LTD</t>
  </si>
  <si>
    <t>PORTFOLIO PAYROLL LTD</t>
  </si>
  <si>
    <t>PURE MEDICAL HEALTHCARE SOLUTIONS LTD</t>
  </si>
  <si>
    <t>RSS (SERVICES) LTD</t>
  </si>
  <si>
    <t>Year 2015-16</t>
  </si>
  <si>
    <t>HCL HEALTHCARE LTD</t>
  </si>
  <si>
    <t>DR R RAJENDRAM LTD</t>
  </si>
  <si>
    <t>RM MEDICS</t>
  </si>
  <si>
    <t>CAREPRO LTD</t>
  </si>
  <si>
    <t>PLAN B HEALTHCARE PLC</t>
  </si>
  <si>
    <t>TEMPS4HEALTHCARE LTD</t>
  </si>
  <si>
    <t>MAXXIMA LTD 2</t>
  </si>
  <si>
    <t>KEYSTREAM TECHNOLOGY T/A LANGFORD STEIN LTD</t>
  </si>
  <si>
    <t>PROVIDE MEDICAL LTD</t>
  </si>
  <si>
    <t>247 TIME LIMITED</t>
  </si>
  <si>
    <t>FIRSTPOINT HEALTHCARE LTD</t>
  </si>
  <si>
    <t>YANXUE LI (SAFE CARE PRACTICE)</t>
  </si>
  <si>
    <t>ZENTAR UK LIMITED</t>
  </si>
  <si>
    <t>LABMED</t>
  </si>
  <si>
    <t>THE PATHOLOGY GROUP LTD</t>
  </si>
  <si>
    <t>PIERS MEADOWS RECRUITMENT LIMITED</t>
  </si>
  <si>
    <t>JENNIE REEVES RADIOGRAPHERS AGENCY</t>
  </si>
  <si>
    <t>MODIS INTERNATIONAL LTD</t>
  </si>
  <si>
    <t>BOSTON HALE LTD</t>
  </si>
  <si>
    <t>CIP RECRUITMENT SERVICES LTD</t>
  </si>
  <si>
    <t>NC HEALTHCARE LIMITED</t>
  </si>
  <si>
    <t>DRIVERS ON DEMAND LTD</t>
  </si>
  <si>
    <t>MEDIC INTERPRETERS LTD</t>
  </si>
  <si>
    <t>THE PLACEMENT GROUP (UK) LTD</t>
  </si>
  <si>
    <t>WESTBOURNE PARTNERS</t>
  </si>
  <si>
    <t>ANGEL HUMAN RESOURCES PLC</t>
  </si>
  <si>
    <t>VDM MEDICAL LTD</t>
  </si>
  <si>
    <t>MEDICAL LOCUMS GROUP LTD</t>
  </si>
  <si>
    <t xml:space="preserve">TFS HEALTHCARE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</si>
</sst>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;\(#,##0\)"/>
    <numFmt numFmtId="165" formatCode="#,##0_);\(#,##0\);\-_);@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0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0" borderId="0" xfId="0" applyFill="1"/>
    <xf numFmtId="0" fontId="0" fillId="2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0" fillId="3" borderId="0" xfId="0" applyFill="1"/>
    <xf numFmtId="165" fontId="0" fillId="3" borderId="0" xfId="0" applyNumberFormat="1" applyFill="1"/>
    <xf numFmtId="165" fontId="0" fillId="0" borderId="0" xfId="0" applyNumberFormat="1"/>
    <xf numFmtId="0" fontId="0" fillId="3" borderId="1" xfId="0" applyFill="1" applyBorder="1"/>
    <xf numFmtId="165" fontId="0" fillId="3" borderId="1" xfId="0" applyNumberFormat="1" applyFill="1" applyBorder="1"/>
    <xf numFmtId="0" fontId="0" fillId="0" borderId="0" xfId="0" applyBorder="1"/>
    <xf numFmtId="165" fontId="0" fillId="0" borderId="0" xfId="0" applyNumberFormat="1" applyBorder="1"/>
    <xf numFmtId="0" fontId="0" fillId="3" borderId="1" xfId="0" applyFont="1" applyFill="1" applyBorder="1"/>
    <xf numFmtId="165" fontId="0" fillId="3" borderId="1" xfId="0" applyNumberFormat="1" applyFont="1" applyFill="1" applyBorder="1"/>
    <xf numFmtId="164" fontId="0" fillId="0" borderId="0" xfId="0" applyNumberFormat="1"/>
    <xf numFmtId="0" fontId="0" fillId="3" borderId="0" xfId="0" applyFont="1" applyFill="1" applyBorder="1"/>
    <xf numFmtId="0" fontId="0" fillId="0" borderId="0" xfId="0" applyFont="1" applyFill="1" applyBorder="1"/>
    <xf numFmtId="3" fontId="1" fillId="2" borderId="0" xfId="0" applyNumberFormat="1" applyFont="1" applyFill="1"/>
    <xf numFmtId="0" fontId="1" fillId="0" borderId="0" xfId="0" applyFont="1"/>
    <xf numFmtId="0" fontId="1" fillId="4" borderId="0" xfId="0" applyFont="1" applyFill="1"/>
    <xf numFmtId="3" fontId="1" fillId="4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0" fillId="2" borderId="0" xfId="1" applyNumberFormat="1" applyFont="1" applyFill="1"/>
    <xf numFmtId="166" fontId="0" fillId="0" borderId="0" xfId="1" applyNumberFormat="1" applyFont="1"/>
    <xf numFmtId="166" fontId="1" fillId="2" borderId="0" xfId="1" applyNumberFormat="1" applyFont="1" applyFill="1"/>
    <xf numFmtId="166" fontId="1" fillId="4" borderId="0" xfId="1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3" fontId="3" fillId="0" borderId="0" xfId="0" applyNumberFormat="1" applyFont="1" applyFill="1"/>
    <xf numFmtId="166" fontId="3" fillId="0" borderId="0" xfId="1" applyNumberFormat="1" applyFont="1" applyFill="1"/>
    <xf numFmtId="0" fontId="0" fillId="0" borderId="0" xfId="0"/>
    <xf numFmtId="3" fontId="0" fillId="2" borderId="0" xfId="0" applyNumberFormat="1" applyFill="1"/>
    <xf numFmtId="0" fontId="0" fillId="0" borderId="0" xfId="0"/>
    <xf numFmtId="3" fontId="1" fillId="2" borderId="0" xfId="1" applyNumberFormat="1" applyFont="1" applyFill="1"/>
    <xf numFmtId="3" fontId="4" fillId="0" borderId="0" xfId="1" applyNumberFormat="1" applyFont="1" applyFill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/>
    <xf numFmtId="0" fontId="0" fillId="0" borderId="0" xfId="0"/>
    <xf numFmtId="0" fontId="0" fillId="0" borderId="0" xfId="0"/>
    <xf numFmtId="3" fontId="1" fillId="0" borderId="0" xfId="0" applyNumberFormat="1" applyFont="1" applyFill="1"/>
    <xf numFmtId="166" fontId="1" fillId="0" borderId="0" xfId="1" applyNumberFormat="1" applyFont="1" applyFill="1"/>
    <xf numFmtId="3" fontId="1" fillId="0" borderId="0" xfId="1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3" fontId="2" fillId="0" borderId="0" xfId="1" applyNumberFormat="1" applyFont="1" applyFill="1"/>
    <xf numFmtId="3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erformance%20Reports\2015-16\M06\OMT%20Performance\Financial%20Tables%20M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A Old"/>
      <sheetName val="APP A"/>
      <sheetName val="APP B"/>
      <sheetName val="1213 Data"/>
      <sheetName val="1314 Data"/>
      <sheetName val="APP C"/>
      <sheetName val="APP D"/>
      <sheetName val="1415 Data"/>
      <sheetName val="1516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Staff Type</v>
          </cell>
          <cell r="B3">
            <v>1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</row>
        <row r="4">
          <cell r="A4" t="str">
            <v>Administration Agency</v>
          </cell>
          <cell r="B4">
            <v>208286.1</v>
          </cell>
          <cell r="C4">
            <v>200052.8</v>
          </cell>
          <cell r="D4">
            <v>227430.39999999999</v>
          </cell>
          <cell r="E4">
            <v>68470.8</v>
          </cell>
          <cell r="F4">
            <v>156428.29999999999</v>
          </cell>
          <cell r="G4">
            <v>65092.800000000003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Administration Bank</v>
          </cell>
          <cell r="B5">
            <v>105199.1</v>
          </cell>
          <cell r="C5">
            <v>142072.9</v>
          </cell>
          <cell r="D5">
            <v>81040.600000000006</v>
          </cell>
          <cell r="E5">
            <v>94070.2</v>
          </cell>
          <cell r="F5">
            <v>89064.4</v>
          </cell>
          <cell r="G5">
            <v>85922.5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Ancillary Agency</v>
          </cell>
          <cell r="B6">
            <v>31880.6</v>
          </cell>
          <cell r="C6">
            <v>27954.9</v>
          </cell>
          <cell r="D6">
            <v>16102.6</v>
          </cell>
          <cell r="E6">
            <v>49370.2</v>
          </cell>
          <cell r="F6">
            <v>15076.9</v>
          </cell>
          <cell r="G6">
            <v>18587.599999999999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Ancillary Bank</v>
          </cell>
          <cell r="B7">
            <v>47532</v>
          </cell>
          <cell r="C7">
            <v>40267.699999999997</v>
          </cell>
          <cell r="D7">
            <v>41601.4</v>
          </cell>
          <cell r="E7">
            <v>41266.400000000001</v>
          </cell>
          <cell r="F7">
            <v>41760.1</v>
          </cell>
          <cell r="G7">
            <v>35978.9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Consultant Locum</v>
          </cell>
          <cell r="B8">
            <v>205702.2</v>
          </cell>
          <cell r="C8">
            <v>260740.6</v>
          </cell>
          <cell r="D8">
            <v>244549.3</v>
          </cell>
          <cell r="E8">
            <v>173643.3</v>
          </cell>
          <cell r="F8">
            <v>301735.7</v>
          </cell>
          <cell r="G8">
            <v>230294.8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Estates Agency</v>
          </cell>
          <cell r="B9">
            <v>22699.200000000001</v>
          </cell>
          <cell r="C9">
            <v>9751.7999999999993</v>
          </cell>
          <cell r="D9">
            <v>16204.3</v>
          </cell>
          <cell r="E9">
            <v>26953.1</v>
          </cell>
          <cell r="F9">
            <v>12148.6</v>
          </cell>
          <cell r="G9">
            <v>13440.6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Junior Doctors Agency</v>
          </cell>
          <cell r="B10">
            <v>88118.2</v>
          </cell>
          <cell r="C10">
            <v>72446.399999999994</v>
          </cell>
          <cell r="D10">
            <v>74657.8</v>
          </cell>
          <cell r="E10">
            <v>72954.399999999994</v>
          </cell>
          <cell r="F10">
            <v>75418.600000000006</v>
          </cell>
          <cell r="G10">
            <v>106330.1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Junior Doctors Locum</v>
          </cell>
          <cell r="B11">
            <v>87469.3</v>
          </cell>
          <cell r="C11">
            <v>53131.4</v>
          </cell>
          <cell r="D11">
            <v>75194.7</v>
          </cell>
          <cell r="E11">
            <v>127497.8</v>
          </cell>
          <cell r="F11">
            <v>62953.9</v>
          </cell>
          <cell r="G11">
            <v>162184.9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Nursing Agency</v>
          </cell>
          <cell r="B12">
            <v>546268.6</v>
          </cell>
          <cell r="C12">
            <v>519437.5</v>
          </cell>
          <cell r="D12">
            <v>600233.19999999995</v>
          </cell>
          <cell r="E12">
            <v>616008.9</v>
          </cell>
          <cell r="F12">
            <v>527461.4</v>
          </cell>
          <cell r="G12">
            <v>723557.1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Nursing Bank</v>
          </cell>
          <cell r="B13">
            <v>434321.2</v>
          </cell>
          <cell r="C13">
            <v>400950.4</v>
          </cell>
          <cell r="D13">
            <v>378851.9</v>
          </cell>
          <cell r="E13">
            <v>407592.9</v>
          </cell>
          <cell r="F13">
            <v>427071.3</v>
          </cell>
          <cell r="G13">
            <v>450349.8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Pams Staff Agency</v>
          </cell>
          <cell r="B14">
            <v>2142.4</v>
          </cell>
          <cell r="C14">
            <v>5665.1</v>
          </cell>
          <cell r="D14">
            <v>11934.3</v>
          </cell>
          <cell r="E14">
            <v>16934.5</v>
          </cell>
          <cell r="F14">
            <v>12781.1</v>
          </cell>
          <cell r="G14">
            <v>25901.5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Pams Staff Bank</v>
          </cell>
          <cell r="B15">
            <v>10035.700000000001</v>
          </cell>
          <cell r="C15">
            <v>9257.9</v>
          </cell>
          <cell r="D15">
            <v>10039.4</v>
          </cell>
          <cell r="E15">
            <v>7696</v>
          </cell>
          <cell r="F15">
            <v>10105.4</v>
          </cell>
          <cell r="G15">
            <v>9876.9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&amp; T Staff Agency</v>
          </cell>
          <cell r="B16">
            <v>60329.9</v>
          </cell>
          <cell r="C16">
            <v>16662.8</v>
          </cell>
          <cell r="D16">
            <v>81524.5</v>
          </cell>
          <cell r="E16">
            <v>42260.2</v>
          </cell>
          <cell r="F16">
            <v>54884.800000000003</v>
          </cell>
          <cell r="G16">
            <v>66204.5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&amp; T Staff Bank</v>
          </cell>
          <cell r="B17">
            <v>28599.8</v>
          </cell>
          <cell r="C17">
            <v>24753.8</v>
          </cell>
          <cell r="D17">
            <v>28105.7</v>
          </cell>
          <cell r="E17">
            <v>30937.200000000001</v>
          </cell>
          <cell r="F17">
            <v>24494.7</v>
          </cell>
          <cell r="G17">
            <v>33284.300000000003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topLeftCell="C1" zoomScale="90" zoomScaleNormal="90" workbookViewId="0">
      <selection activeCell="L26" sqref="L26"/>
    </sheetView>
  </sheetViews>
  <sheetFormatPr defaultRowHeight="15" x14ac:dyDescent="0.25"/>
  <cols>
    <col min="1" max="1" width="26" customWidth="1"/>
    <col min="2" max="14" width="11.7109375" style="21" customWidth="1"/>
    <col min="15" max="15" width="11.5703125" bestFit="1" customWidth="1"/>
  </cols>
  <sheetData>
    <row r="2" spans="1:15" s="8" customFormat="1" x14ac:dyDescent="0.25">
      <c r="A2" s="6" t="s">
        <v>82</v>
      </c>
      <c r="B2" s="7" t="s">
        <v>83</v>
      </c>
      <c r="C2" s="7" t="s">
        <v>84</v>
      </c>
      <c r="D2" s="7" t="s">
        <v>85</v>
      </c>
      <c r="E2" s="7" t="s">
        <v>86</v>
      </c>
      <c r="F2" s="7" t="s">
        <v>87</v>
      </c>
      <c r="G2" s="7" t="s">
        <v>88</v>
      </c>
      <c r="H2" s="7" t="s">
        <v>89</v>
      </c>
      <c r="I2" s="7" t="s">
        <v>90</v>
      </c>
      <c r="J2" s="7" t="s">
        <v>91</v>
      </c>
      <c r="K2" s="7" t="s">
        <v>92</v>
      </c>
      <c r="L2" s="7" t="s">
        <v>93</v>
      </c>
      <c r="M2" s="7" t="s">
        <v>94</v>
      </c>
      <c r="N2" s="7" t="s">
        <v>95</v>
      </c>
    </row>
    <row r="3" spans="1:15" s="8" customForma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96</v>
      </c>
    </row>
    <row r="5" spans="1:15" x14ac:dyDescent="0.25">
      <c r="A5" s="12" t="s">
        <v>97</v>
      </c>
      <c r="B5" s="13">
        <v>208286.1</v>
      </c>
      <c r="C5" s="13">
        <v>200052.8</v>
      </c>
      <c r="D5" s="13">
        <v>227430.39999999999</v>
      </c>
      <c r="E5" s="13">
        <v>68470.8</v>
      </c>
      <c r="F5" s="13">
        <v>156428.29999999999</v>
      </c>
      <c r="G5" s="13">
        <f>VLOOKUP($A5,'[1]1516 Data'!$A$3:$M$17,7,FALSE)</f>
        <v>65092.800000000003</v>
      </c>
      <c r="H5" s="13">
        <v>171801.3</v>
      </c>
      <c r="I5" s="13">
        <v>197288.4</v>
      </c>
      <c r="J5" s="13">
        <v>136396</v>
      </c>
      <c r="K5" s="13">
        <v>250656.2</v>
      </c>
      <c r="L5" s="13">
        <v>188748.5</v>
      </c>
      <c r="M5" s="13">
        <v>51404.4</v>
      </c>
      <c r="N5" s="13">
        <f>SUM(B5:M5)</f>
        <v>1922056</v>
      </c>
      <c r="O5" s="14"/>
    </row>
    <row r="6" spans="1:15" x14ac:dyDescent="0.25">
      <c r="A6" t="s">
        <v>98</v>
      </c>
      <c r="B6" s="14">
        <v>105199.1</v>
      </c>
      <c r="C6" s="14">
        <v>142072.9</v>
      </c>
      <c r="D6" s="14">
        <v>81040.600000000006</v>
      </c>
      <c r="E6" s="14">
        <v>94070.2</v>
      </c>
      <c r="F6" s="14">
        <v>89064.4</v>
      </c>
      <c r="G6" s="14">
        <f>VLOOKUP($A6,'[1]1516 Data'!$A$3:$M$17,7,FALSE)</f>
        <v>85922.5</v>
      </c>
      <c r="H6" s="14">
        <v>42624.9</v>
      </c>
      <c r="I6" s="14">
        <v>94825.4</v>
      </c>
      <c r="J6" s="14">
        <v>75721</v>
      </c>
      <c r="K6" s="14">
        <v>112627.7</v>
      </c>
      <c r="L6" s="14">
        <v>108512.9</v>
      </c>
      <c r="M6" s="14">
        <v>83934.9</v>
      </c>
      <c r="N6" s="14">
        <f>SUM(B6:M6)</f>
        <v>1115616.5</v>
      </c>
      <c r="O6" s="14"/>
    </row>
    <row r="7" spans="1:15" x14ac:dyDescent="0.25">
      <c r="A7" s="12" t="s">
        <v>99</v>
      </c>
      <c r="B7" s="13">
        <v>31880.6</v>
      </c>
      <c r="C7" s="13">
        <v>27954.9</v>
      </c>
      <c r="D7" s="13">
        <v>16102.6</v>
      </c>
      <c r="E7" s="13">
        <v>49370.2</v>
      </c>
      <c r="F7" s="13">
        <v>15076.9</v>
      </c>
      <c r="G7" s="13">
        <f>VLOOKUP($A7,'[1]1516 Data'!$A$3:$M$17,7,FALSE)</f>
        <v>18587.599999999999</v>
      </c>
      <c r="H7" s="13">
        <v>48112.5</v>
      </c>
      <c r="I7" s="13">
        <v>22839</v>
      </c>
      <c r="J7" s="13">
        <v>38840.1</v>
      </c>
      <c r="K7" s="13">
        <v>31557.1</v>
      </c>
      <c r="L7" s="13">
        <v>43089.2</v>
      </c>
      <c r="M7" s="13">
        <v>54330.1</v>
      </c>
      <c r="N7" s="13">
        <f t="shared" ref="N7:N18" si="0">SUM(B7:M7)</f>
        <v>397740.79999999999</v>
      </c>
      <c r="O7" s="14"/>
    </row>
    <row r="8" spans="1:15" x14ac:dyDescent="0.25">
      <c r="A8" t="s">
        <v>100</v>
      </c>
      <c r="B8" s="14">
        <v>47532</v>
      </c>
      <c r="C8" s="14">
        <v>40267.699999999997</v>
      </c>
      <c r="D8" s="14">
        <v>41601.4</v>
      </c>
      <c r="E8" s="14">
        <v>41266.400000000001</v>
      </c>
      <c r="F8" s="14">
        <v>41760.1</v>
      </c>
      <c r="G8" s="14">
        <f>VLOOKUP($A8,'[1]1516 Data'!$A$3:$M$17,7,FALSE)</f>
        <v>35978.9</v>
      </c>
      <c r="H8" s="14">
        <v>42791.3</v>
      </c>
      <c r="I8" s="14">
        <v>37934.800000000003</v>
      </c>
      <c r="J8" s="14">
        <v>38485.300000000003</v>
      </c>
      <c r="K8" s="14">
        <v>36367.1</v>
      </c>
      <c r="L8" s="14">
        <v>40700.300000000003</v>
      </c>
      <c r="M8" s="14">
        <v>34967.300000000003</v>
      </c>
      <c r="N8" s="14">
        <f t="shared" si="0"/>
        <v>479652.59999999992</v>
      </c>
      <c r="O8" s="14"/>
    </row>
    <row r="9" spans="1:15" x14ac:dyDescent="0.25">
      <c r="A9" s="12" t="s">
        <v>101</v>
      </c>
      <c r="B9" s="13">
        <v>22699.200000000001</v>
      </c>
      <c r="C9" s="13">
        <v>9751.7999999999993</v>
      </c>
      <c r="D9" s="13">
        <v>16204.3</v>
      </c>
      <c r="E9" s="13">
        <v>26953.1</v>
      </c>
      <c r="F9" s="13">
        <v>12148.6</v>
      </c>
      <c r="G9" s="13">
        <f>VLOOKUP($A9,'[1]1516 Data'!$A$3:$M$17,7,FALSE)</f>
        <v>13440.6</v>
      </c>
      <c r="H9" s="13">
        <v>17775.900000000001</v>
      </c>
      <c r="I9" s="13">
        <v>19998.400000000001</v>
      </c>
      <c r="J9" s="13">
        <v>15440.3</v>
      </c>
      <c r="K9" s="13">
        <v>30376.2</v>
      </c>
      <c r="L9" s="13">
        <v>12483.7</v>
      </c>
      <c r="M9" s="13">
        <v>26882.6</v>
      </c>
      <c r="N9" s="13">
        <f t="shared" si="0"/>
        <v>224154.7</v>
      </c>
      <c r="O9" s="14"/>
    </row>
    <row r="10" spans="1:15" x14ac:dyDescent="0.25">
      <c r="A10" s="4" t="s">
        <v>102</v>
      </c>
      <c r="B10" s="88">
        <v>205702.2</v>
      </c>
      <c r="C10" s="88">
        <v>260740.6</v>
      </c>
      <c r="D10" s="88">
        <v>244549.3</v>
      </c>
      <c r="E10" s="88">
        <v>173643.3</v>
      </c>
      <c r="F10" s="88">
        <v>301735.7</v>
      </c>
      <c r="G10" s="88">
        <f>VLOOKUP($A10,'[1]1516 Data'!$A$3:$M$17,7,FALSE)</f>
        <v>230294.8</v>
      </c>
      <c r="H10" s="88">
        <v>206853</v>
      </c>
      <c r="I10" s="14">
        <v>294435.59999999998</v>
      </c>
      <c r="J10" s="14">
        <v>231816.8</v>
      </c>
      <c r="K10" s="14">
        <v>244742.1</v>
      </c>
      <c r="L10" s="14">
        <v>293123.8</v>
      </c>
      <c r="M10" s="88">
        <v>158684.9</v>
      </c>
      <c r="N10" s="14">
        <f t="shared" si="0"/>
        <v>2846322.0999999996</v>
      </c>
      <c r="O10" s="14"/>
    </row>
    <row r="11" spans="1:15" x14ac:dyDescent="0.25">
      <c r="A11" s="12" t="s">
        <v>103</v>
      </c>
      <c r="B11" s="13">
        <v>87469.3</v>
      </c>
      <c r="C11" s="13">
        <v>53131.4</v>
      </c>
      <c r="D11" s="13">
        <v>75194.7</v>
      </c>
      <c r="E11" s="13">
        <v>127497.8</v>
      </c>
      <c r="F11" s="13">
        <v>62953.9</v>
      </c>
      <c r="G11" s="13">
        <f>VLOOKUP($A11,'[1]1516 Data'!$A$3:$M$17,7,FALSE)</f>
        <v>162184.9</v>
      </c>
      <c r="H11" s="13">
        <v>144236.29999999999</v>
      </c>
      <c r="I11" s="13">
        <v>67234.899999999994</v>
      </c>
      <c r="J11" s="13">
        <v>133239.29999999999</v>
      </c>
      <c r="K11" s="13">
        <v>38097.1</v>
      </c>
      <c r="L11" s="13">
        <v>104146</v>
      </c>
      <c r="M11" s="13">
        <v>101398.8</v>
      </c>
      <c r="N11" s="13">
        <f t="shared" si="0"/>
        <v>1156784.4000000001</v>
      </c>
      <c r="O11" s="14"/>
    </row>
    <row r="12" spans="1:15" x14ac:dyDescent="0.25">
      <c r="A12" s="4" t="s">
        <v>104</v>
      </c>
      <c r="B12" s="88">
        <v>88118.2</v>
      </c>
      <c r="C12" s="88">
        <v>72446.399999999994</v>
      </c>
      <c r="D12" s="88">
        <v>74657.8</v>
      </c>
      <c r="E12" s="88">
        <v>72954.399999999994</v>
      </c>
      <c r="F12" s="88">
        <v>75418.600000000006</v>
      </c>
      <c r="G12" s="88">
        <f>VLOOKUP($A12,'[1]1516 Data'!$A$3:$M$17,7,FALSE)</f>
        <v>106330.1</v>
      </c>
      <c r="H12" s="88">
        <v>109109.5</v>
      </c>
      <c r="I12" s="14">
        <v>118600.2</v>
      </c>
      <c r="J12" s="14">
        <v>79425.7</v>
      </c>
      <c r="K12" s="14">
        <v>71209.2</v>
      </c>
      <c r="L12" s="14">
        <v>22505.7</v>
      </c>
      <c r="M12" s="88">
        <v>59627.9</v>
      </c>
      <c r="N12" s="14">
        <f t="shared" si="0"/>
        <v>950403.69999999972</v>
      </c>
      <c r="O12" s="14"/>
    </row>
    <row r="13" spans="1:15" x14ac:dyDescent="0.25">
      <c r="A13" s="12" t="s">
        <v>105</v>
      </c>
      <c r="B13" s="13">
        <v>546268.6</v>
      </c>
      <c r="C13" s="13">
        <v>519437.5</v>
      </c>
      <c r="D13" s="13">
        <v>600233.19999999995</v>
      </c>
      <c r="E13" s="13">
        <v>616008.9</v>
      </c>
      <c r="F13" s="13">
        <v>527461.4</v>
      </c>
      <c r="G13" s="13">
        <f>VLOOKUP($A13,'[1]1516 Data'!$A$3:$M$17,7,FALSE)</f>
        <v>723557.1</v>
      </c>
      <c r="H13" s="13">
        <v>759874.8</v>
      </c>
      <c r="I13" s="13">
        <v>621368.1</v>
      </c>
      <c r="J13" s="13">
        <v>779976.9</v>
      </c>
      <c r="K13" s="13">
        <v>660133</v>
      </c>
      <c r="L13" s="13">
        <v>733138.1</v>
      </c>
      <c r="M13" s="13">
        <v>656420.4</v>
      </c>
      <c r="N13" s="13">
        <f t="shared" si="0"/>
        <v>7743878</v>
      </c>
      <c r="O13" s="14"/>
    </row>
    <row r="14" spans="1:15" x14ac:dyDescent="0.25">
      <c r="A14" t="s">
        <v>106</v>
      </c>
      <c r="B14" s="14">
        <v>434321.2</v>
      </c>
      <c r="C14" s="14">
        <v>400950.4</v>
      </c>
      <c r="D14" s="14">
        <v>378851.9</v>
      </c>
      <c r="E14" s="14">
        <v>407592.9</v>
      </c>
      <c r="F14" s="14">
        <v>427071.3</v>
      </c>
      <c r="G14" s="14">
        <f>VLOOKUP($A14,'[1]1516 Data'!$A$3:$M$17,7,FALSE)</f>
        <v>450349.8</v>
      </c>
      <c r="H14" s="14">
        <v>468654.8</v>
      </c>
      <c r="I14" s="14">
        <v>482265.5</v>
      </c>
      <c r="J14" s="14">
        <v>338990.3</v>
      </c>
      <c r="K14" s="14">
        <v>467777.4</v>
      </c>
      <c r="L14" s="14">
        <v>425775.8</v>
      </c>
      <c r="M14" s="14">
        <v>435613.6</v>
      </c>
      <c r="N14" s="14">
        <f t="shared" si="0"/>
        <v>5118214.8999999994</v>
      </c>
      <c r="O14" s="14"/>
    </row>
    <row r="15" spans="1:15" x14ac:dyDescent="0.25">
      <c r="A15" s="12" t="s">
        <v>107</v>
      </c>
      <c r="B15" s="13">
        <v>2142.4</v>
      </c>
      <c r="C15" s="13">
        <v>5665.1</v>
      </c>
      <c r="D15" s="13">
        <v>11934.3</v>
      </c>
      <c r="E15" s="13">
        <v>16934.5</v>
      </c>
      <c r="F15" s="13">
        <v>12781.1</v>
      </c>
      <c r="G15" s="13">
        <f>VLOOKUP($A15,'[1]1516 Data'!$A$3:$M$17,7,FALSE)</f>
        <v>25901.5</v>
      </c>
      <c r="H15" s="13">
        <v>19923.2</v>
      </c>
      <c r="I15" s="13">
        <v>42577.5</v>
      </c>
      <c r="J15" s="13">
        <v>23508.400000000001</v>
      </c>
      <c r="K15" s="13">
        <v>41504.5</v>
      </c>
      <c r="L15" s="13">
        <v>42224.2</v>
      </c>
      <c r="M15" s="13">
        <v>25310.6</v>
      </c>
      <c r="N15" s="13">
        <f t="shared" si="0"/>
        <v>270407.29999999993</v>
      </c>
      <c r="O15" s="14"/>
    </row>
    <row r="16" spans="1:15" x14ac:dyDescent="0.25">
      <c r="A16" t="s">
        <v>108</v>
      </c>
      <c r="B16" s="14">
        <v>10035.700000000001</v>
      </c>
      <c r="C16" s="14">
        <v>9257.9</v>
      </c>
      <c r="D16" s="14">
        <v>10039.4</v>
      </c>
      <c r="E16" s="14">
        <v>7696</v>
      </c>
      <c r="F16" s="14">
        <v>10105.4</v>
      </c>
      <c r="G16" s="14">
        <f>VLOOKUP($A16,'[1]1516 Data'!$A$3:$M$17,7,FALSE)</f>
        <v>9876.9</v>
      </c>
      <c r="H16" s="14">
        <v>8883.6</v>
      </c>
      <c r="I16" s="14">
        <v>17256.3</v>
      </c>
      <c r="J16" s="14">
        <v>3189.2</v>
      </c>
      <c r="K16" s="14">
        <v>5910.2</v>
      </c>
      <c r="L16" s="14">
        <v>5758.2</v>
      </c>
      <c r="M16" s="14">
        <v>5172.6000000000004</v>
      </c>
      <c r="N16" s="14">
        <f t="shared" si="0"/>
        <v>103181.40000000001</v>
      </c>
      <c r="O16" s="14"/>
    </row>
    <row r="17" spans="1:15" x14ac:dyDescent="0.25">
      <c r="A17" s="12" t="s">
        <v>109</v>
      </c>
      <c r="B17" s="13">
        <v>60329.9</v>
      </c>
      <c r="C17" s="13">
        <v>16662.8</v>
      </c>
      <c r="D17" s="13">
        <v>81524.5</v>
      </c>
      <c r="E17" s="13">
        <v>42260.2</v>
      </c>
      <c r="F17" s="13">
        <v>54884.800000000003</v>
      </c>
      <c r="G17" s="13">
        <f>VLOOKUP($A17,'[1]1516 Data'!$A$3:$M$17,7,FALSE)</f>
        <v>66204.5</v>
      </c>
      <c r="H17" s="13">
        <v>73756.7</v>
      </c>
      <c r="I17" s="13">
        <v>92003.1</v>
      </c>
      <c r="J17" s="13">
        <v>97659.8</v>
      </c>
      <c r="K17" s="13">
        <v>70642.399999999994</v>
      </c>
      <c r="L17" s="13">
        <v>127387.7</v>
      </c>
      <c r="M17" s="13">
        <v>104553.7</v>
      </c>
      <c r="N17" s="13">
        <f t="shared" si="0"/>
        <v>887870.1</v>
      </c>
      <c r="O17" s="14"/>
    </row>
    <row r="18" spans="1:15" x14ac:dyDescent="0.25">
      <c r="A18" t="s">
        <v>110</v>
      </c>
      <c r="B18" s="14">
        <v>28599.8</v>
      </c>
      <c r="C18" s="14">
        <v>24753.8</v>
      </c>
      <c r="D18" s="14">
        <v>28105.7</v>
      </c>
      <c r="E18" s="14">
        <v>30937.200000000001</v>
      </c>
      <c r="F18" s="14">
        <v>24494.7</v>
      </c>
      <c r="G18" s="14">
        <f>VLOOKUP($A18,'[1]1516 Data'!$A$3:$M$17,7,FALSE)</f>
        <v>33284.300000000003</v>
      </c>
      <c r="H18" s="14">
        <v>30236.5</v>
      </c>
      <c r="I18" s="14">
        <v>36754</v>
      </c>
      <c r="J18" s="14">
        <v>36216.6</v>
      </c>
      <c r="K18" s="14">
        <v>39412.699999999997</v>
      </c>
      <c r="L18" s="14">
        <v>50780.7</v>
      </c>
      <c r="M18" s="14">
        <v>44514.400000000001</v>
      </c>
      <c r="N18" s="14">
        <f t="shared" si="0"/>
        <v>408090.4</v>
      </c>
      <c r="O18" s="14"/>
    </row>
    <row r="19" spans="1:15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x14ac:dyDescent="0.25">
      <c r="A20" s="15" t="s">
        <v>111</v>
      </c>
      <c r="B20" s="16">
        <v>959725</v>
      </c>
      <c r="C20" s="16">
        <v>851971.29999999993</v>
      </c>
      <c r="D20" s="16">
        <v>1028087.1</v>
      </c>
      <c r="E20" s="16">
        <v>892952.1</v>
      </c>
      <c r="F20" s="16">
        <v>854199.70000000007</v>
      </c>
      <c r="G20" s="16">
        <f t="shared" ref="G20:H20" si="1">G5+G7+G9+G12+G13+G15+G17</f>
        <v>1019114.2</v>
      </c>
      <c r="H20" s="16">
        <f t="shared" si="1"/>
        <v>1200353.8999999999</v>
      </c>
      <c r="I20" s="16">
        <f t="shared" ref="I20:J20" si="2">I5+I7+I9+I12+I13+I15+I17</f>
        <v>1114674.7</v>
      </c>
      <c r="J20" s="16">
        <f t="shared" si="2"/>
        <v>1171247.2</v>
      </c>
      <c r="K20" s="16">
        <f t="shared" ref="K20:L20" si="3">K5+K7+K9+K12+K13+K15+K17</f>
        <v>1156078.5999999999</v>
      </c>
      <c r="L20" s="16">
        <f t="shared" si="3"/>
        <v>1169577.0999999999</v>
      </c>
      <c r="M20" s="16">
        <f t="shared" ref="M20" si="4">M5+M7+M9+M12+M13+M15+M17</f>
        <v>978529.7</v>
      </c>
      <c r="N20" s="16">
        <f>SUM(B20:M20)</f>
        <v>12396510.6</v>
      </c>
      <c r="O20" s="14"/>
    </row>
    <row r="21" spans="1:15" x14ac:dyDescent="0.25">
      <c r="A21" s="17" t="s">
        <v>112</v>
      </c>
      <c r="B21" s="18">
        <v>918859.3</v>
      </c>
      <c r="C21" s="18">
        <v>931174.70000000007</v>
      </c>
      <c r="D21" s="18">
        <v>859383</v>
      </c>
      <c r="E21" s="18">
        <v>882703.8</v>
      </c>
      <c r="F21" s="18">
        <v>957185.5</v>
      </c>
      <c r="G21" s="18">
        <f t="shared" ref="G21:H21" si="5">G6+G8+G10+G11+G14+G16+G18</f>
        <v>1007892.1</v>
      </c>
      <c r="H21" s="18">
        <f t="shared" si="5"/>
        <v>944280.4</v>
      </c>
      <c r="I21" s="18">
        <f t="shared" ref="I21:J21" si="6">I6+I8+I10+I11+I14+I16+I18</f>
        <v>1030706.5</v>
      </c>
      <c r="J21" s="18">
        <f t="shared" si="6"/>
        <v>857658.49999999988</v>
      </c>
      <c r="K21" s="18">
        <f t="shared" ref="K21:L21" si="7">K6+K8+K10+K11+K14+K16+K18</f>
        <v>944934.29999999993</v>
      </c>
      <c r="L21" s="18">
        <f t="shared" si="7"/>
        <v>1028797.7</v>
      </c>
      <c r="M21" s="18">
        <f t="shared" ref="M21" si="8">M6+M8+M10+M11+M14+M16+M18</f>
        <v>864286.5</v>
      </c>
      <c r="N21" s="88">
        <f t="shared" ref="N21" si="9">SUM(B21:M21)</f>
        <v>11227862.299999999</v>
      </c>
      <c r="O21" s="14"/>
    </row>
    <row r="22" spans="1:15" x14ac:dyDescent="0.25">
      <c r="A22" s="19" t="s">
        <v>113</v>
      </c>
      <c r="B22" s="20">
        <v>1878584.3</v>
      </c>
      <c r="C22" s="20">
        <v>1783146</v>
      </c>
      <c r="D22" s="20">
        <v>1887470.1</v>
      </c>
      <c r="E22" s="20">
        <v>1775655.9</v>
      </c>
      <c r="F22" s="20">
        <v>1811385.2000000002</v>
      </c>
      <c r="G22" s="20">
        <f t="shared" ref="G22:H22" si="10">SUM(G20:G21)</f>
        <v>2027006.2999999998</v>
      </c>
      <c r="H22" s="20">
        <f t="shared" si="10"/>
        <v>2144634.2999999998</v>
      </c>
      <c r="I22" s="20">
        <f t="shared" ref="I22:M22" si="11">SUM(I20:I21)</f>
        <v>2145381.2000000002</v>
      </c>
      <c r="J22" s="20">
        <f t="shared" si="11"/>
        <v>2028905.6999999997</v>
      </c>
      <c r="K22" s="20">
        <f t="shared" si="11"/>
        <v>2101012.9</v>
      </c>
      <c r="L22" s="20">
        <f t="shared" si="11"/>
        <v>2198374.7999999998</v>
      </c>
      <c r="M22" s="20">
        <f t="shared" si="11"/>
        <v>1842816.2</v>
      </c>
      <c r="N22" s="20">
        <f>SUM(N20:N21)</f>
        <v>23624372.899999999</v>
      </c>
      <c r="O22" s="14"/>
    </row>
    <row r="24" spans="1:15" x14ac:dyDescent="0.25">
      <c r="A24" s="22" t="s">
        <v>114</v>
      </c>
    </row>
    <row r="25" spans="1:15" x14ac:dyDescent="0.25">
      <c r="A25" s="23" t="s">
        <v>115</v>
      </c>
    </row>
    <row r="26" spans="1:15" x14ac:dyDescent="0.25">
      <c r="A26" t="s">
        <v>116</v>
      </c>
    </row>
    <row r="27" spans="1:15" x14ac:dyDescent="0.25">
      <c r="A27" t="s">
        <v>117</v>
      </c>
    </row>
    <row r="28" spans="1:15" x14ac:dyDescent="0.25">
      <c r="A28" t="s">
        <v>118</v>
      </c>
    </row>
    <row r="29" spans="1:15" x14ac:dyDescent="0.25">
      <c r="A29" t="s">
        <v>119</v>
      </c>
    </row>
  </sheetData>
  <sortState ref="A6:N18">
    <sortCondition ref="A6:A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abSelected="1" topLeftCell="D73" zoomScale="90" zoomScaleNormal="90" workbookViewId="0">
      <selection activeCell="L26" sqref="L26"/>
    </sheetView>
  </sheetViews>
  <sheetFormatPr defaultRowHeight="15" x14ac:dyDescent="0.25"/>
  <cols>
    <col min="1" max="1" width="28.5703125" bestFit="1" customWidth="1"/>
    <col min="2" max="2" width="48.7109375" bestFit="1" customWidth="1"/>
    <col min="3" max="5" width="12.85546875" customWidth="1"/>
    <col min="6" max="6" width="12.85546875" style="48" customWidth="1"/>
    <col min="7" max="7" width="12.85546875" style="1" customWidth="1"/>
    <col min="8" max="9" width="12.85546875" customWidth="1"/>
    <col min="10" max="10" width="12.85546875" style="1" customWidth="1"/>
    <col min="11" max="11" width="12.85546875" customWidth="1"/>
    <col min="12" max="12" width="12.85546875" style="1" customWidth="1"/>
    <col min="13" max="13" width="13.85546875" style="1" bestFit="1" customWidth="1"/>
    <col min="14" max="15" width="12.85546875" customWidth="1"/>
  </cols>
  <sheetData>
    <row r="1" spans="1:16" ht="34.5" customHeight="1" x14ac:dyDescent="0.25">
      <c r="A1" s="2" t="s">
        <v>79</v>
      </c>
      <c r="B1" s="3" t="s">
        <v>80</v>
      </c>
      <c r="C1" s="99" t="s">
        <v>81</v>
      </c>
      <c r="D1" s="99"/>
      <c r="E1" s="99"/>
      <c r="F1" s="99"/>
      <c r="G1" s="99"/>
      <c r="H1" s="99"/>
      <c r="I1" s="99"/>
      <c r="J1" s="99"/>
      <c r="P1" s="4"/>
    </row>
    <row r="3" spans="1:16" x14ac:dyDescent="0.25">
      <c r="A3" s="5" t="s">
        <v>139</v>
      </c>
      <c r="B3" s="5"/>
      <c r="C3" s="5" t="s">
        <v>0</v>
      </c>
      <c r="D3" s="5"/>
      <c r="E3" s="5"/>
      <c r="F3" s="47"/>
      <c r="G3" s="58"/>
      <c r="H3" s="5"/>
      <c r="I3" s="5"/>
      <c r="J3" s="58"/>
      <c r="K3" s="5"/>
      <c r="L3" s="58"/>
      <c r="M3" s="58"/>
      <c r="N3" s="5"/>
      <c r="O3" s="5"/>
    </row>
    <row r="4" spans="1:16" x14ac:dyDescent="0.25">
      <c r="A4" s="5" t="s">
        <v>120</v>
      </c>
      <c r="B4" s="5" t="s">
        <v>1</v>
      </c>
      <c r="C4" s="5">
        <v>1</v>
      </c>
      <c r="D4" s="5">
        <v>2</v>
      </c>
      <c r="E4" s="5">
        <v>3</v>
      </c>
      <c r="F4" s="47">
        <v>4</v>
      </c>
      <c r="G4" s="58">
        <v>5</v>
      </c>
      <c r="H4" s="5">
        <v>6</v>
      </c>
      <c r="I4" s="5">
        <v>7</v>
      </c>
      <c r="J4" s="58">
        <v>8</v>
      </c>
      <c r="K4" s="5">
        <v>9</v>
      </c>
      <c r="L4" s="58">
        <v>10</v>
      </c>
      <c r="M4" s="58">
        <v>11</v>
      </c>
      <c r="N4" s="5">
        <v>12</v>
      </c>
      <c r="O4" s="5" t="s">
        <v>71</v>
      </c>
    </row>
    <row r="5" spans="1:16" x14ac:dyDescent="0.25">
      <c r="A5" t="s">
        <v>45</v>
      </c>
      <c r="B5" t="s">
        <v>48</v>
      </c>
      <c r="C5" s="1">
        <v>10145.519999999999</v>
      </c>
      <c r="D5" s="1">
        <v>8322.4699999999993</v>
      </c>
      <c r="E5" s="1">
        <v>10162.209999999999</v>
      </c>
      <c r="F5" s="48">
        <v>9601.8700000000008</v>
      </c>
      <c r="G5" s="1">
        <v>686.26</v>
      </c>
      <c r="H5" s="1">
        <v>686.26</v>
      </c>
      <c r="O5" s="1">
        <f>SUM(C5:N5)</f>
        <v>39604.590000000004</v>
      </c>
    </row>
    <row r="6" spans="1:16" x14ac:dyDescent="0.25">
      <c r="B6" t="s">
        <v>47</v>
      </c>
      <c r="C6" s="1">
        <v>5296.46</v>
      </c>
      <c r="D6" s="1">
        <v>7227</v>
      </c>
      <c r="E6" s="1">
        <v>2637.18</v>
      </c>
      <c r="F6" s="48">
        <v>5230.6499999999996</v>
      </c>
      <c r="G6" s="1">
        <v>5392.03</v>
      </c>
      <c r="J6" s="1">
        <v>18340.8</v>
      </c>
      <c r="K6" s="1">
        <v>17985.099999999999</v>
      </c>
      <c r="L6" s="1">
        <v>8861.15</v>
      </c>
      <c r="M6" s="1">
        <v>17078.25</v>
      </c>
      <c r="N6" s="1">
        <v>17183.14</v>
      </c>
      <c r="O6" s="1">
        <f t="shared" ref="O6:O37" si="0">SUM(C6:N6)</f>
        <v>105231.76</v>
      </c>
    </row>
    <row r="7" spans="1:16" x14ac:dyDescent="0.25">
      <c r="B7" s="28" t="s">
        <v>121</v>
      </c>
      <c r="C7" s="1"/>
      <c r="D7" s="1"/>
      <c r="E7" s="1">
        <v>8925</v>
      </c>
      <c r="F7" s="48">
        <v>8500</v>
      </c>
      <c r="G7" s="1">
        <v>9775</v>
      </c>
      <c r="I7" s="1">
        <v>10625</v>
      </c>
      <c r="O7" s="1">
        <f t="shared" si="0"/>
        <v>37825</v>
      </c>
    </row>
    <row r="8" spans="1:16" x14ac:dyDescent="0.25">
      <c r="B8" t="s">
        <v>9</v>
      </c>
      <c r="C8" s="1">
        <v>7611.0699999999988</v>
      </c>
      <c r="D8" s="1">
        <v>6310.43</v>
      </c>
      <c r="E8" s="1">
        <v>3858.38</v>
      </c>
      <c r="F8" s="48">
        <v>2530.58</v>
      </c>
      <c r="G8" s="1">
        <v>8593.56</v>
      </c>
      <c r="H8" s="1">
        <v>9654.7800000000007</v>
      </c>
      <c r="I8" s="1">
        <v>10616.81</v>
      </c>
      <c r="J8" s="1">
        <v>9339.64</v>
      </c>
      <c r="K8" s="1">
        <v>26614.43</v>
      </c>
      <c r="L8" s="1">
        <v>16064.28</v>
      </c>
      <c r="M8" s="1">
        <v>14277.83</v>
      </c>
      <c r="N8" s="1">
        <v>13460.6</v>
      </c>
      <c r="O8" s="1">
        <f t="shared" si="0"/>
        <v>128932.39</v>
      </c>
    </row>
    <row r="9" spans="1:16" x14ac:dyDescent="0.25">
      <c r="B9" t="s">
        <v>50</v>
      </c>
      <c r="C9" s="1">
        <v>5799.84</v>
      </c>
      <c r="D9" s="1">
        <v>4416.96</v>
      </c>
      <c r="E9" s="1">
        <v>4623.3599999999997</v>
      </c>
      <c r="F9" s="48">
        <v>4293.12</v>
      </c>
      <c r="G9" s="1">
        <v>763.68</v>
      </c>
      <c r="H9" s="1">
        <v>3467.52</v>
      </c>
      <c r="I9" s="1">
        <v>4422.12</v>
      </c>
      <c r="J9" s="1">
        <v>10232.280000000001</v>
      </c>
      <c r="K9" s="1">
        <v>2920.56</v>
      </c>
      <c r="L9" s="1">
        <v>1836.96</v>
      </c>
      <c r="M9" s="1">
        <v>16147.68</v>
      </c>
      <c r="N9" s="1">
        <v>6976.8</v>
      </c>
      <c r="O9" s="1">
        <f t="shared" si="0"/>
        <v>65900.87999999999</v>
      </c>
    </row>
    <row r="10" spans="1:16" s="91" customFormat="1" x14ac:dyDescent="0.25">
      <c r="B10" s="91" t="s">
        <v>158</v>
      </c>
      <c r="C10" s="1"/>
      <c r="D10" s="1"/>
      <c r="E10" s="1"/>
      <c r="F10" s="48"/>
      <c r="G10" s="1"/>
      <c r="H10" s="1"/>
      <c r="I10" s="1"/>
      <c r="J10" s="1"/>
      <c r="K10" s="1"/>
      <c r="L10" s="1">
        <v>7726.2</v>
      </c>
      <c r="M10" s="1">
        <v>3520.8</v>
      </c>
      <c r="N10" s="1">
        <v>2934</v>
      </c>
      <c r="O10" s="1">
        <f t="shared" si="0"/>
        <v>14181</v>
      </c>
    </row>
    <row r="11" spans="1:16" x14ac:dyDescent="0.25">
      <c r="B11" t="s">
        <v>52</v>
      </c>
      <c r="C11" s="1"/>
      <c r="D11" s="1">
        <v>2760</v>
      </c>
      <c r="E11" s="1"/>
      <c r="O11" s="1">
        <f t="shared" si="0"/>
        <v>2760</v>
      </c>
    </row>
    <row r="12" spans="1:16" x14ac:dyDescent="0.25">
      <c r="B12" t="s">
        <v>57</v>
      </c>
      <c r="C12" s="1">
        <v>3105</v>
      </c>
      <c r="D12" s="1">
        <v>2244</v>
      </c>
      <c r="E12" s="1">
        <v>4320</v>
      </c>
      <c r="F12" s="48">
        <v>4752</v>
      </c>
      <c r="G12" s="1">
        <v>1800</v>
      </c>
      <c r="H12" s="1">
        <v>3060</v>
      </c>
      <c r="J12" s="1">
        <v>1620</v>
      </c>
      <c r="O12" s="1">
        <f t="shared" si="0"/>
        <v>20901</v>
      </c>
    </row>
    <row r="13" spans="1:16" x14ac:dyDescent="0.25">
      <c r="B13" t="s">
        <v>49</v>
      </c>
      <c r="C13" s="1">
        <v>1260</v>
      </c>
      <c r="D13" s="1">
        <v>2513.6999999999998</v>
      </c>
      <c r="E13" s="1">
        <v>2448</v>
      </c>
      <c r="F13" s="48">
        <v>3265.2</v>
      </c>
      <c r="G13" s="1">
        <v>1452.25</v>
      </c>
      <c r="H13" s="1">
        <v>3116.32</v>
      </c>
      <c r="I13" s="1">
        <v>2666.77</v>
      </c>
      <c r="J13" s="1">
        <v>2175.59</v>
      </c>
      <c r="K13" s="1">
        <v>2295.84</v>
      </c>
      <c r="L13" s="1">
        <v>2434.59</v>
      </c>
      <c r="M13" s="1">
        <v>2742.61</v>
      </c>
      <c r="N13" s="1">
        <v>1568.43</v>
      </c>
      <c r="O13" s="1">
        <f t="shared" si="0"/>
        <v>27939.3</v>
      </c>
    </row>
    <row r="14" spans="1:16" x14ac:dyDescent="0.25">
      <c r="B14" t="s">
        <v>53</v>
      </c>
      <c r="C14" s="1"/>
      <c r="D14" s="1">
        <v>6400</v>
      </c>
      <c r="E14" s="1"/>
      <c r="O14" s="1">
        <f t="shared" si="0"/>
        <v>6400</v>
      </c>
    </row>
    <row r="15" spans="1:16" s="91" customFormat="1" x14ac:dyDescent="0.25">
      <c r="B15" s="95" t="s">
        <v>161</v>
      </c>
      <c r="C15" s="1"/>
      <c r="D15" s="1"/>
      <c r="E15" s="1"/>
      <c r="F15" s="48"/>
      <c r="G15" s="1"/>
      <c r="J15" s="1"/>
      <c r="L15" s="1"/>
      <c r="M15" s="1">
        <v>804</v>
      </c>
      <c r="N15" s="91">
        <v>4020</v>
      </c>
      <c r="O15" s="1">
        <f t="shared" si="0"/>
        <v>4824</v>
      </c>
    </row>
    <row r="16" spans="1:16" s="30" customFormat="1" x14ac:dyDescent="0.25">
      <c r="B16" s="31" t="s">
        <v>39</v>
      </c>
      <c r="C16" s="1"/>
      <c r="D16" s="1"/>
      <c r="E16" s="1">
        <v>8167.5</v>
      </c>
      <c r="F16" s="48">
        <v>2475</v>
      </c>
      <c r="G16" s="1">
        <v>2750</v>
      </c>
      <c r="H16" s="1">
        <v>4785</v>
      </c>
      <c r="J16" s="1">
        <v>8112.5</v>
      </c>
      <c r="K16" s="1">
        <v>3465</v>
      </c>
      <c r="L16" s="1"/>
      <c r="M16" s="1">
        <v>2750</v>
      </c>
      <c r="N16" s="1">
        <v>3987.5</v>
      </c>
      <c r="O16" s="1">
        <f t="shared" si="0"/>
        <v>36492.5</v>
      </c>
    </row>
    <row r="17" spans="2:15" x14ac:dyDescent="0.25">
      <c r="B17" t="s">
        <v>54</v>
      </c>
      <c r="C17" s="1">
        <v>3408</v>
      </c>
      <c r="D17" s="1"/>
      <c r="E17" s="1"/>
      <c r="O17" s="1">
        <f t="shared" si="0"/>
        <v>3408</v>
      </c>
    </row>
    <row r="18" spans="2:15" x14ac:dyDescent="0.25">
      <c r="B18" t="s">
        <v>59</v>
      </c>
      <c r="C18" s="1">
        <v>0</v>
      </c>
      <c r="D18" s="1"/>
      <c r="E18" s="1"/>
      <c r="O18" s="1">
        <f t="shared" si="0"/>
        <v>0</v>
      </c>
    </row>
    <row r="19" spans="2:15" s="28" customFormat="1" x14ac:dyDescent="0.25">
      <c r="B19" s="29" t="s">
        <v>43</v>
      </c>
      <c r="C19" s="1"/>
      <c r="D19" s="1"/>
      <c r="E19" s="1">
        <v>485.41</v>
      </c>
      <c r="F19" s="48"/>
      <c r="G19" s="1"/>
      <c r="J19" s="1"/>
      <c r="L19" s="1"/>
      <c r="M19" s="1"/>
      <c r="O19" s="1">
        <f t="shared" si="0"/>
        <v>485.41</v>
      </c>
    </row>
    <row r="20" spans="2:15" s="63" customFormat="1" x14ac:dyDescent="0.25">
      <c r="B20" s="65" t="s">
        <v>140</v>
      </c>
      <c r="C20" s="1"/>
      <c r="D20" s="1"/>
      <c r="E20" s="1"/>
      <c r="F20" s="48"/>
      <c r="G20" s="1"/>
      <c r="H20" s="1">
        <v>845.33</v>
      </c>
      <c r="J20" s="1"/>
      <c r="L20" s="1"/>
      <c r="M20" s="1"/>
      <c r="O20" s="1">
        <f t="shared" si="0"/>
        <v>845.33</v>
      </c>
    </row>
    <row r="21" spans="2:15" x14ac:dyDescent="0.25">
      <c r="B21" t="s">
        <v>58</v>
      </c>
      <c r="C21" s="1">
        <v>168774.57</v>
      </c>
      <c r="D21" s="1"/>
      <c r="E21" s="1">
        <v>111410.28</v>
      </c>
      <c r="F21" s="48">
        <v>100002.87</v>
      </c>
      <c r="G21" s="1">
        <v>93115.35</v>
      </c>
      <c r="H21" s="1">
        <v>199237.08</v>
      </c>
      <c r="I21" s="1">
        <v>90139.17</v>
      </c>
      <c r="K21" s="1">
        <v>162472.29</v>
      </c>
      <c r="L21" s="1">
        <v>64103.17</v>
      </c>
      <c r="M21" s="1">
        <v>94881.83</v>
      </c>
      <c r="N21" s="1">
        <v>188155.35</v>
      </c>
      <c r="O21" s="1">
        <f t="shared" si="0"/>
        <v>1272291.9600000002</v>
      </c>
    </row>
    <row r="22" spans="2:15" s="74" customFormat="1" x14ac:dyDescent="0.25">
      <c r="B22" s="76" t="s">
        <v>147</v>
      </c>
      <c r="C22" s="1"/>
      <c r="D22" s="1"/>
      <c r="E22" s="1"/>
      <c r="F22" s="48"/>
      <c r="G22" s="1"/>
      <c r="H22" s="1"/>
      <c r="I22" s="1">
        <v>7425</v>
      </c>
      <c r="J22" s="1"/>
      <c r="L22" s="1"/>
      <c r="M22" s="1"/>
      <c r="O22" s="1">
        <f t="shared" si="0"/>
        <v>7425</v>
      </c>
    </row>
    <row r="23" spans="2:15" s="39" customFormat="1" x14ac:dyDescent="0.25">
      <c r="B23" s="40" t="s">
        <v>130</v>
      </c>
      <c r="C23" s="1"/>
      <c r="D23" s="1"/>
      <c r="E23" s="1"/>
      <c r="F23" s="48">
        <v>6273.36</v>
      </c>
      <c r="G23" s="1"/>
      <c r="J23" s="1"/>
      <c r="L23" s="1"/>
      <c r="M23" s="1"/>
      <c r="O23" s="1">
        <f t="shared" si="0"/>
        <v>6273.36</v>
      </c>
    </row>
    <row r="24" spans="2:15" s="95" customFormat="1" x14ac:dyDescent="0.25">
      <c r="B24" s="96" t="s">
        <v>162</v>
      </c>
      <c r="C24" s="1"/>
      <c r="D24" s="1"/>
      <c r="E24" s="1"/>
      <c r="F24" s="48"/>
      <c r="G24" s="1"/>
      <c r="J24" s="1"/>
      <c r="L24" s="1"/>
      <c r="M24" s="1">
        <v>7321.8</v>
      </c>
      <c r="N24" s="95">
        <v>2317.85</v>
      </c>
      <c r="O24" s="1">
        <f t="shared" si="0"/>
        <v>9639.65</v>
      </c>
    </row>
    <row r="25" spans="2:15" x14ac:dyDescent="0.25">
      <c r="B25" t="s">
        <v>60</v>
      </c>
      <c r="C25" s="1">
        <v>4124.5199999999995</v>
      </c>
      <c r="D25" s="1"/>
      <c r="E25" s="1"/>
      <c r="O25" s="1">
        <f t="shared" si="0"/>
        <v>4124.5199999999995</v>
      </c>
    </row>
    <row r="26" spans="2:15" s="46" customFormat="1" x14ac:dyDescent="0.25">
      <c r="B26" s="51" t="s">
        <v>135</v>
      </c>
      <c r="C26" s="1"/>
      <c r="D26" s="1"/>
      <c r="E26" s="1"/>
      <c r="F26" s="48"/>
      <c r="G26" s="1">
        <v>8100</v>
      </c>
      <c r="J26" s="1"/>
      <c r="L26" s="1">
        <v>3661.2</v>
      </c>
      <c r="M26" s="1">
        <v>12610.8</v>
      </c>
      <c r="N26" s="46">
        <v>8136</v>
      </c>
      <c r="O26" s="1">
        <f t="shared" si="0"/>
        <v>32508</v>
      </c>
    </row>
    <row r="27" spans="2:15" s="91" customFormat="1" x14ac:dyDescent="0.25">
      <c r="B27" s="91" t="s">
        <v>157</v>
      </c>
      <c r="C27" s="1"/>
      <c r="D27" s="1"/>
      <c r="E27" s="1"/>
      <c r="F27" s="48"/>
      <c r="G27" s="1"/>
      <c r="J27" s="1"/>
      <c r="L27" s="1">
        <v>665.29</v>
      </c>
      <c r="M27" s="1"/>
      <c r="O27" s="1">
        <f t="shared" si="0"/>
        <v>665.29</v>
      </c>
    </row>
    <row r="28" spans="2:15" x14ac:dyDescent="0.25">
      <c r="B28" t="s">
        <v>56</v>
      </c>
      <c r="C28" s="1">
        <v>15532.4</v>
      </c>
      <c r="D28" s="1">
        <v>23879.82</v>
      </c>
      <c r="E28" s="1">
        <v>9669.2999999999993</v>
      </c>
      <c r="F28" s="48">
        <v>17906.099999999999</v>
      </c>
      <c r="G28" s="1">
        <v>3581.22</v>
      </c>
      <c r="H28" s="1">
        <v>22919.82</v>
      </c>
      <c r="I28" s="1">
        <v>7162.44</v>
      </c>
      <c r="J28" s="1">
        <v>17906.099999999999</v>
      </c>
      <c r="K28" s="1">
        <v>5483.52</v>
      </c>
      <c r="L28" s="1">
        <v>28700.85</v>
      </c>
      <c r="M28" s="1">
        <v>25614.22</v>
      </c>
      <c r="N28" s="1">
        <v>12263.59</v>
      </c>
      <c r="O28" s="1">
        <f t="shared" si="0"/>
        <v>190619.38</v>
      </c>
    </row>
    <row r="29" spans="2:15" s="40" customFormat="1" x14ac:dyDescent="0.25">
      <c r="B29" s="41" t="s">
        <v>131</v>
      </c>
      <c r="C29" s="1"/>
      <c r="D29" s="1"/>
      <c r="E29" s="1"/>
      <c r="F29" s="48">
        <v>297.60000000000002</v>
      </c>
      <c r="G29" s="1">
        <v>957.9</v>
      </c>
      <c r="J29" s="1">
        <v>693</v>
      </c>
      <c r="L29" s="1"/>
      <c r="M29" s="1">
        <v>3363.36</v>
      </c>
      <c r="N29" s="40">
        <v>2014.32</v>
      </c>
      <c r="O29" s="1">
        <f t="shared" si="0"/>
        <v>7326.18</v>
      </c>
    </row>
    <row r="30" spans="2:15" x14ac:dyDescent="0.25">
      <c r="B30" t="s">
        <v>46</v>
      </c>
      <c r="C30" s="1">
        <v>15671.759999999998</v>
      </c>
      <c r="D30" s="1"/>
      <c r="E30" s="1"/>
      <c r="F30" s="48">
        <v>12186.94</v>
      </c>
      <c r="G30" s="1">
        <v>3107.18</v>
      </c>
      <c r="H30" s="1">
        <v>15554.47</v>
      </c>
      <c r="I30" s="1">
        <v>3253.38</v>
      </c>
      <c r="J30" s="1">
        <v>4890.42</v>
      </c>
      <c r="K30" s="1">
        <v>1285.73</v>
      </c>
      <c r="L30" s="1">
        <v>2491.84</v>
      </c>
      <c r="M30" s="1">
        <v>3565.92</v>
      </c>
      <c r="N30" s="1">
        <v>2494.85</v>
      </c>
      <c r="O30" s="1">
        <f t="shared" si="0"/>
        <v>64502.49</v>
      </c>
    </row>
    <row r="31" spans="2:15" s="51" customFormat="1" x14ac:dyDescent="0.25">
      <c r="B31" s="52" t="s">
        <v>136</v>
      </c>
      <c r="C31" s="1"/>
      <c r="D31" s="1"/>
      <c r="E31" s="1"/>
      <c r="F31" s="48"/>
      <c r="G31" s="1">
        <v>945</v>
      </c>
      <c r="J31" s="1"/>
      <c r="L31" s="1"/>
      <c r="M31" s="1"/>
      <c r="O31" s="1">
        <f t="shared" si="0"/>
        <v>945</v>
      </c>
    </row>
    <row r="32" spans="2:15" x14ac:dyDescent="0.25">
      <c r="B32" s="51" t="s">
        <v>55</v>
      </c>
      <c r="C32" s="1">
        <v>2052</v>
      </c>
      <c r="D32" s="1">
        <v>2280</v>
      </c>
      <c r="E32" s="1"/>
      <c r="G32" s="1">
        <v>950</v>
      </c>
      <c r="H32" s="1">
        <v>6194</v>
      </c>
      <c r="I32" s="1">
        <v>5548</v>
      </c>
      <c r="J32" s="1">
        <v>4986.04</v>
      </c>
      <c r="K32" s="1">
        <v>4142</v>
      </c>
      <c r="L32" s="1">
        <v>5355</v>
      </c>
      <c r="M32" s="1">
        <v>5377</v>
      </c>
      <c r="N32" s="1">
        <v>4218</v>
      </c>
      <c r="O32" s="1">
        <f t="shared" si="0"/>
        <v>41102.04</v>
      </c>
    </row>
    <row r="33" spans="1:15" s="41" customFormat="1" x14ac:dyDescent="0.25">
      <c r="B33" s="51" t="s">
        <v>64</v>
      </c>
      <c r="C33" s="1"/>
      <c r="D33" s="1"/>
      <c r="E33" s="1"/>
      <c r="F33" s="48">
        <v>8372.6299999999992</v>
      </c>
      <c r="G33" s="1"/>
      <c r="H33" s="1">
        <v>1708.13</v>
      </c>
      <c r="I33" s="1">
        <v>8400.64</v>
      </c>
      <c r="J33" s="1">
        <v>6300.48</v>
      </c>
      <c r="K33" s="1">
        <v>8400.64</v>
      </c>
      <c r="L33" s="1">
        <v>9240.7000000000007</v>
      </c>
      <c r="M33" s="1">
        <v>8400.64</v>
      </c>
      <c r="N33" s="1">
        <v>12600.96</v>
      </c>
      <c r="O33" s="1">
        <f t="shared" si="0"/>
        <v>63424.82</v>
      </c>
    </row>
    <row r="34" spans="1:15" x14ac:dyDescent="0.25">
      <c r="B34" s="51" t="s">
        <v>44</v>
      </c>
      <c r="C34" s="1">
        <v>2835</v>
      </c>
      <c r="D34" s="1">
        <v>2205</v>
      </c>
      <c r="E34" s="1">
        <v>2971.5</v>
      </c>
      <c r="F34" s="48">
        <v>630</v>
      </c>
      <c r="G34" s="1">
        <v>1417.5</v>
      </c>
      <c r="H34" s="1">
        <v>8368.5</v>
      </c>
      <c r="I34" s="1">
        <v>1134.02</v>
      </c>
      <c r="J34" s="1">
        <v>735</v>
      </c>
      <c r="N34" s="1">
        <v>1260</v>
      </c>
      <c r="O34" s="1">
        <f t="shared" si="0"/>
        <v>21556.52</v>
      </c>
    </row>
    <row r="35" spans="1:15" s="29" customFormat="1" x14ac:dyDescent="0.25">
      <c r="B35" s="51" t="s">
        <v>122</v>
      </c>
      <c r="C35" s="1"/>
      <c r="D35" s="1"/>
      <c r="E35" s="1">
        <v>505.4</v>
      </c>
      <c r="F35" s="48"/>
      <c r="G35" s="1"/>
      <c r="J35" s="1"/>
      <c r="L35" s="1"/>
      <c r="M35" s="1"/>
      <c r="O35" s="1">
        <f t="shared" si="0"/>
        <v>505.4</v>
      </c>
    </row>
    <row r="36" spans="1:15" s="98" customFormat="1" x14ac:dyDescent="0.25">
      <c r="B36" s="98" t="s">
        <v>164</v>
      </c>
      <c r="C36" s="1"/>
      <c r="D36" s="1"/>
      <c r="E36" s="1"/>
      <c r="F36" s="48"/>
      <c r="G36" s="1"/>
      <c r="J36" s="1"/>
      <c r="L36" s="1"/>
      <c r="M36" s="1"/>
      <c r="N36" s="1">
        <v>6960</v>
      </c>
      <c r="O36" s="1">
        <f t="shared" si="0"/>
        <v>6960</v>
      </c>
    </row>
    <row r="37" spans="1:15" x14ac:dyDescent="0.25">
      <c r="B37" s="51" t="s">
        <v>51</v>
      </c>
      <c r="C37" s="1">
        <v>12330.230000000003</v>
      </c>
      <c r="D37" s="1">
        <v>3472.1699999999992</v>
      </c>
      <c r="E37" s="1">
        <v>3769.01</v>
      </c>
      <c r="F37" s="48">
        <v>2883.75</v>
      </c>
      <c r="G37" s="1">
        <v>1695.96</v>
      </c>
      <c r="H37" s="1">
        <v>3480.91</v>
      </c>
      <c r="I37" s="1">
        <v>6230.64</v>
      </c>
      <c r="J37" s="1">
        <v>480.42</v>
      </c>
      <c r="K37" s="1">
        <v>694.27</v>
      </c>
      <c r="L37" s="1">
        <v>3691.37</v>
      </c>
      <c r="O37" s="1">
        <f t="shared" si="0"/>
        <v>38728.730000000003</v>
      </c>
    </row>
    <row r="38" spans="1:15" s="25" customFormat="1" x14ac:dyDescent="0.25">
      <c r="A38" s="2" t="s">
        <v>72</v>
      </c>
      <c r="B38" s="2"/>
      <c r="C38" s="24">
        <f t="shared" ref="C38:O38" si="1">SUM(C5:C37)</f>
        <v>257946.37000000002</v>
      </c>
      <c r="D38" s="24">
        <f t="shared" si="1"/>
        <v>72031.55</v>
      </c>
      <c r="E38" s="24">
        <f t="shared" si="1"/>
        <v>173952.53</v>
      </c>
      <c r="F38" s="49">
        <f t="shared" si="1"/>
        <v>189201.66999999998</v>
      </c>
      <c r="G38" s="60">
        <f t="shared" si="1"/>
        <v>145082.88999999998</v>
      </c>
      <c r="H38" s="60">
        <f t="shared" si="1"/>
        <v>283078.11999999994</v>
      </c>
      <c r="I38" s="60">
        <f t="shared" si="1"/>
        <v>157623.99000000002</v>
      </c>
      <c r="J38" s="60">
        <f t="shared" si="1"/>
        <v>85812.26999999999</v>
      </c>
      <c r="K38" s="60">
        <f t="shared" si="1"/>
        <v>235759.37999999998</v>
      </c>
      <c r="L38" s="60">
        <f t="shared" si="1"/>
        <v>154832.59999999998</v>
      </c>
      <c r="M38" s="60">
        <f t="shared" si="1"/>
        <v>218456.74</v>
      </c>
      <c r="N38" s="60">
        <f t="shared" si="1"/>
        <v>290551.39</v>
      </c>
      <c r="O38" s="24">
        <f t="shared" si="1"/>
        <v>2264329.5</v>
      </c>
    </row>
    <row r="39" spans="1:15" x14ac:dyDescent="0.25">
      <c r="A39" t="s">
        <v>69</v>
      </c>
      <c r="B39" s="51" t="s">
        <v>68</v>
      </c>
      <c r="C39" s="1">
        <v>7825.3600000000006</v>
      </c>
      <c r="D39" s="1">
        <v>3376.2900000000004</v>
      </c>
      <c r="E39" s="1">
        <v>3492.71</v>
      </c>
      <c r="F39" s="48">
        <v>5746.35</v>
      </c>
      <c r="G39" s="1">
        <v>5170.62</v>
      </c>
      <c r="H39" s="1">
        <v>6657.79</v>
      </c>
      <c r="I39" s="1">
        <v>6722.76</v>
      </c>
      <c r="J39" s="1">
        <v>3405.03</v>
      </c>
      <c r="K39" s="1">
        <v>8593.7900000000009</v>
      </c>
      <c r="L39" s="1">
        <v>5525.01</v>
      </c>
      <c r="M39" s="1">
        <v>15329.06</v>
      </c>
      <c r="N39" s="1">
        <v>7646.55</v>
      </c>
      <c r="O39" s="1">
        <f t="shared" ref="O39:O67" si="2">SUM(C39:N39)</f>
        <v>79491.320000000007</v>
      </c>
    </row>
    <row r="40" spans="1:15" s="98" customFormat="1" x14ac:dyDescent="0.25">
      <c r="B40" s="98" t="s">
        <v>165</v>
      </c>
      <c r="C40" s="1"/>
      <c r="D40" s="1"/>
      <c r="E40" s="1"/>
      <c r="F40" s="48"/>
      <c r="G40" s="1"/>
      <c r="H40" s="1"/>
      <c r="I40" s="1"/>
      <c r="J40" s="1"/>
      <c r="K40" s="1"/>
      <c r="L40" s="1"/>
      <c r="M40" s="1"/>
      <c r="N40" s="98">
        <v>12886.87</v>
      </c>
      <c r="O40" s="1">
        <f t="shared" si="2"/>
        <v>12886.87</v>
      </c>
    </row>
    <row r="41" spans="1:15" s="91" customFormat="1" x14ac:dyDescent="0.25">
      <c r="B41" s="91" t="s">
        <v>159</v>
      </c>
      <c r="C41" s="1"/>
      <c r="D41" s="1"/>
      <c r="E41" s="1"/>
      <c r="F41" s="48"/>
      <c r="G41" s="1"/>
      <c r="H41" s="1"/>
      <c r="I41" s="1"/>
      <c r="J41" s="1"/>
      <c r="K41" s="1"/>
      <c r="L41" s="1">
        <v>3704.4</v>
      </c>
      <c r="M41" s="1"/>
      <c r="O41" s="1">
        <f t="shared" si="2"/>
        <v>3704.4</v>
      </c>
    </row>
    <row r="42" spans="1:15" x14ac:dyDescent="0.25">
      <c r="B42" s="51" t="s">
        <v>70</v>
      </c>
      <c r="C42" s="1">
        <v>33255.1</v>
      </c>
      <c r="D42" s="1">
        <v>22992.2</v>
      </c>
      <c r="E42" s="1">
        <v>30748.32</v>
      </c>
      <c r="F42" s="48">
        <v>28297.99</v>
      </c>
      <c r="G42" s="1">
        <v>17462.47</v>
      </c>
      <c r="H42" s="1">
        <v>53224.39</v>
      </c>
      <c r="I42" s="1">
        <v>16338.36</v>
      </c>
      <c r="J42" s="1">
        <v>51517</v>
      </c>
      <c r="K42" s="1">
        <v>23718.86</v>
      </c>
      <c r="L42" s="1">
        <v>22580.32</v>
      </c>
      <c r="M42" s="1">
        <v>40729.769999999997</v>
      </c>
      <c r="N42" s="1">
        <v>17831.68</v>
      </c>
      <c r="O42" s="1">
        <f t="shared" si="2"/>
        <v>358696.46</v>
      </c>
    </row>
    <row r="43" spans="1:15" s="25" customFormat="1" x14ac:dyDescent="0.25">
      <c r="A43" s="2" t="s">
        <v>73</v>
      </c>
      <c r="B43" s="2"/>
      <c r="C43" s="24">
        <f t="shared" ref="C43:I43" si="3">SUM(C39:C42)</f>
        <v>41080.46</v>
      </c>
      <c r="D43" s="24">
        <f t="shared" si="3"/>
        <v>26368.49</v>
      </c>
      <c r="E43" s="24">
        <f t="shared" si="3"/>
        <v>34241.03</v>
      </c>
      <c r="F43" s="49">
        <f t="shared" si="3"/>
        <v>34044.340000000004</v>
      </c>
      <c r="G43" s="60">
        <f t="shared" si="3"/>
        <v>22633.09</v>
      </c>
      <c r="H43" s="60">
        <f t="shared" si="3"/>
        <v>59882.18</v>
      </c>
      <c r="I43" s="60">
        <f t="shared" si="3"/>
        <v>23061.120000000003</v>
      </c>
      <c r="J43" s="24">
        <f t="shared" ref="J43:O43" si="4">SUM(J39:J42)</f>
        <v>54922.03</v>
      </c>
      <c r="K43" s="24">
        <f t="shared" si="4"/>
        <v>32312.65</v>
      </c>
      <c r="L43" s="24">
        <f t="shared" si="4"/>
        <v>31809.73</v>
      </c>
      <c r="M43" s="24">
        <f t="shared" si="4"/>
        <v>56058.829999999994</v>
      </c>
      <c r="N43" s="24">
        <f t="shared" si="4"/>
        <v>38365.100000000006</v>
      </c>
      <c r="O43" s="24">
        <f t="shared" si="4"/>
        <v>454779.05000000005</v>
      </c>
    </row>
    <row r="44" spans="1:15" x14ac:dyDescent="0.25">
      <c r="A44" t="s">
        <v>40</v>
      </c>
      <c r="B44" s="51" t="s">
        <v>39</v>
      </c>
      <c r="C44" s="1">
        <v>5670</v>
      </c>
      <c r="D44" s="1"/>
      <c r="E44" s="1">
        <v>6615</v>
      </c>
      <c r="F44" s="48">
        <v>4050</v>
      </c>
      <c r="G44" s="1">
        <v>10287.5</v>
      </c>
      <c r="H44" s="1">
        <v>7357.5</v>
      </c>
      <c r="I44" s="1">
        <v>5265</v>
      </c>
      <c r="J44" s="1">
        <v>4787.5</v>
      </c>
      <c r="L44" s="1">
        <v>7331.25</v>
      </c>
      <c r="N44" s="1">
        <v>2750</v>
      </c>
      <c r="O44" s="1">
        <f t="shared" si="2"/>
        <v>54113.75</v>
      </c>
    </row>
    <row r="45" spans="1:15" x14ac:dyDescent="0.25">
      <c r="B45" s="51" t="s">
        <v>43</v>
      </c>
      <c r="C45" s="1"/>
      <c r="D45" s="1">
        <v>3275.67</v>
      </c>
      <c r="E45" s="1"/>
      <c r="I45" s="1">
        <v>1040.45</v>
      </c>
      <c r="J45" s="1">
        <v>2817.88</v>
      </c>
      <c r="K45" s="1">
        <v>1192.18</v>
      </c>
      <c r="L45" s="1">
        <v>2453.85</v>
      </c>
      <c r="M45" s="1">
        <v>6090.57</v>
      </c>
      <c r="N45" s="1">
        <v>2337</v>
      </c>
      <c r="O45" s="1">
        <f t="shared" si="2"/>
        <v>19207.599999999999</v>
      </c>
    </row>
    <row r="46" spans="1:15" x14ac:dyDescent="0.25">
      <c r="B46" s="51" t="s">
        <v>41</v>
      </c>
      <c r="C46" s="1">
        <v>2966.26</v>
      </c>
      <c r="D46" s="1">
        <v>2868.16</v>
      </c>
      <c r="E46" s="1">
        <v>11907.48</v>
      </c>
      <c r="F46" s="48">
        <v>7298</v>
      </c>
      <c r="G46" s="1">
        <v>14897.22</v>
      </c>
      <c r="H46" s="1">
        <v>10137.36</v>
      </c>
      <c r="I46" s="1">
        <v>5742.96</v>
      </c>
      <c r="J46" s="1">
        <v>14509.28</v>
      </c>
      <c r="K46" s="1">
        <v>17376.48</v>
      </c>
      <c r="L46" s="1">
        <v>11132.16</v>
      </c>
      <c r="M46" s="1">
        <v>9964.32</v>
      </c>
      <c r="N46" s="1">
        <v>12468.44</v>
      </c>
      <c r="O46" s="1">
        <f t="shared" si="2"/>
        <v>121268.12</v>
      </c>
    </row>
    <row r="47" spans="1:15" x14ac:dyDescent="0.25">
      <c r="B47" s="51" t="s">
        <v>42</v>
      </c>
      <c r="C47" s="1">
        <v>1651.99</v>
      </c>
      <c r="D47" s="1">
        <v>5390.38</v>
      </c>
      <c r="E47" s="1">
        <v>1355.14</v>
      </c>
      <c r="H47" s="1">
        <v>3364.1</v>
      </c>
      <c r="O47" s="1">
        <f t="shared" si="2"/>
        <v>11761.61</v>
      </c>
    </row>
    <row r="48" spans="1:15" s="25" customFormat="1" x14ac:dyDescent="0.25">
      <c r="A48" s="2" t="s">
        <v>74</v>
      </c>
      <c r="B48" s="2"/>
      <c r="C48" s="24">
        <f t="shared" ref="C48:K48" si="5">SUM(C44:C47)</f>
        <v>10288.25</v>
      </c>
      <c r="D48" s="24">
        <f t="shared" si="5"/>
        <v>11534.21</v>
      </c>
      <c r="E48" s="24">
        <f t="shared" si="5"/>
        <v>19877.62</v>
      </c>
      <c r="F48" s="49">
        <f t="shared" si="5"/>
        <v>11348</v>
      </c>
      <c r="G48" s="60">
        <f t="shared" si="5"/>
        <v>25184.720000000001</v>
      </c>
      <c r="H48" s="60">
        <f t="shared" si="5"/>
        <v>20858.96</v>
      </c>
      <c r="I48" s="60">
        <f t="shared" si="5"/>
        <v>12048.41</v>
      </c>
      <c r="J48" s="60">
        <f t="shared" si="5"/>
        <v>22114.66</v>
      </c>
      <c r="K48" s="60">
        <f t="shared" si="5"/>
        <v>18568.66</v>
      </c>
      <c r="L48" s="60">
        <f>SUM(L44:L47)</f>
        <v>20917.260000000002</v>
      </c>
      <c r="M48" s="60">
        <f>SUM(M44:M47)</f>
        <v>16054.89</v>
      </c>
      <c r="N48" s="60">
        <f>SUM(N44:N47)</f>
        <v>17555.440000000002</v>
      </c>
      <c r="O48" s="24">
        <f>SUM(O44:O47)</f>
        <v>206351.08000000002</v>
      </c>
    </row>
    <row r="49" spans="1:15" x14ac:dyDescent="0.25">
      <c r="A49" t="s">
        <v>3</v>
      </c>
      <c r="B49" s="51" t="s">
        <v>9</v>
      </c>
      <c r="C49" s="1"/>
      <c r="D49" s="1">
        <v>888.56000000000006</v>
      </c>
      <c r="E49" s="1"/>
      <c r="I49" s="1">
        <v>6163.51</v>
      </c>
      <c r="K49" s="1"/>
      <c r="N49" s="1"/>
      <c r="O49" s="1">
        <f t="shared" si="2"/>
        <v>7052.0700000000006</v>
      </c>
    </row>
    <row r="50" spans="1:15" s="31" customFormat="1" x14ac:dyDescent="0.25">
      <c r="B50" s="51" t="s">
        <v>123</v>
      </c>
      <c r="C50" s="1"/>
      <c r="D50" s="1"/>
      <c r="E50" s="1">
        <v>1468.75</v>
      </c>
      <c r="F50" s="48">
        <v>750</v>
      </c>
      <c r="G50" s="1"/>
      <c r="J50" s="1">
        <v>342.75</v>
      </c>
      <c r="K50" s="1"/>
      <c r="L50" s="1"/>
      <c r="M50" s="1"/>
      <c r="N50" s="1"/>
      <c r="O50" s="1">
        <f t="shared" si="2"/>
        <v>2561.5</v>
      </c>
    </row>
    <row r="51" spans="1:15" x14ac:dyDescent="0.25">
      <c r="B51" s="51" t="s">
        <v>7</v>
      </c>
      <c r="C51" s="1"/>
      <c r="D51" s="1">
        <v>0</v>
      </c>
      <c r="E51" s="1"/>
      <c r="K51" s="1"/>
      <c r="N51" s="1"/>
      <c r="O51" s="1">
        <f t="shared" si="2"/>
        <v>0</v>
      </c>
    </row>
    <row r="52" spans="1:15" s="65" customFormat="1" x14ac:dyDescent="0.25">
      <c r="B52" s="66" t="s">
        <v>141</v>
      </c>
      <c r="C52" s="1"/>
      <c r="D52" s="1"/>
      <c r="E52" s="1"/>
      <c r="F52" s="48"/>
      <c r="G52" s="1"/>
      <c r="H52" s="65">
        <v>2880</v>
      </c>
      <c r="J52" s="1"/>
      <c r="K52" s="1"/>
      <c r="L52" s="1"/>
      <c r="M52" s="1"/>
      <c r="N52" s="1"/>
      <c r="O52" s="1">
        <f t="shared" si="2"/>
        <v>2880</v>
      </c>
    </row>
    <row r="53" spans="1:15" s="32" customFormat="1" x14ac:dyDescent="0.25">
      <c r="B53" s="51" t="s">
        <v>124</v>
      </c>
      <c r="C53" s="1"/>
      <c r="D53" s="1"/>
      <c r="E53" s="1">
        <v>3787.5</v>
      </c>
      <c r="F53" s="48">
        <v>11812.5</v>
      </c>
      <c r="G53" s="1"/>
      <c r="J53" s="1"/>
      <c r="K53" s="1"/>
      <c r="L53" s="1"/>
      <c r="M53" s="1"/>
      <c r="N53" s="1"/>
      <c r="O53" s="1">
        <f t="shared" si="2"/>
        <v>15600</v>
      </c>
    </row>
    <row r="54" spans="1:15" x14ac:dyDescent="0.25">
      <c r="B54" s="51" t="s">
        <v>4</v>
      </c>
      <c r="C54" s="1">
        <v>1841.71</v>
      </c>
      <c r="D54" s="1"/>
      <c r="E54" s="1"/>
      <c r="K54" s="1"/>
      <c r="N54" s="1"/>
      <c r="O54" s="1">
        <f t="shared" si="2"/>
        <v>1841.71</v>
      </c>
    </row>
    <row r="55" spans="1:15" s="87" customFormat="1" x14ac:dyDescent="0.25">
      <c r="B55" s="89" t="s">
        <v>22</v>
      </c>
      <c r="C55" s="1"/>
      <c r="D55" s="1"/>
      <c r="E55" s="1"/>
      <c r="F55" s="48"/>
      <c r="G55" s="1"/>
      <c r="J55" s="1">
        <v>1394.86</v>
      </c>
      <c r="K55" s="1"/>
      <c r="L55" s="1"/>
      <c r="M55" s="1">
        <v>1216.5999999999999</v>
      </c>
      <c r="N55" s="1">
        <v>1703.91</v>
      </c>
      <c r="O55" s="1">
        <f t="shared" si="2"/>
        <v>4315.37</v>
      </c>
    </row>
    <row r="56" spans="1:15" x14ac:dyDescent="0.25">
      <c r="B56" s="51" t="s">
        <v>5</v>
      </c>
      <c r="C56" s="1">
        <v>5923.46</v>
      </c>
      <c r="D56" s="1"/>
      <c r="E56" s="1"/>
      <c r="I56">
        <v>1753.34</v>
      </c>
      <c r="J56" s="1">
        <v>3012.86</v>
      </c>
      <c r="K56" s="1"/>
      <c r="N56" s="1"/>
      <c r="O56" s="1">
        <f t="shared" si="2"/>
        <v>10689.66</v>
      </c>
    </row>
    <row r="57" spans="1:15" x14ac:dyDescent="0.25">
      <c r="B57" s="51" t="s">
        <v>8</v>
      </c>
      <c r="C57" s="1"/>
      <c r="D57" s="1">
        <v>4169</v>
      </c>
      <c r="E57" s="1">
        <v>1682.22</v>
      </c>
      <c r="F57" s="48">
        <v>4351.84</v>
      </c>
      <c r="G57" s="1">
        <v>4388.42</v>
      </c>
      <c r="H57" s="1">
        <v>658.26</v>
      </c>
      <c r="I57" s="1">
        <v>1279.96</v>
      </c>
      <c r="J57" s="1">
        <v>2742.76</v>
      </c>
      <c r="K57" s="1"/>
      <c r="N57" s="1"/>
      <c r="O57" s="1">
        <f t="shared" si="2"/>
        <v>19272.46</v>
      </c>
    </row>
    <row r="58" spans="1:15" x14ac:dyDescent="0.25">
      <c r="B58" s="51" t="s">
        <v>6</v>
      </c>
      <c r="C58" s="1"/>
      <c r="D58" s="1">
        <v>3786.76</v>
      </c>
      <c r="E58" s="1">
        <v>5852.26</v>
      </c>
      <c r="K58" s="1"/>
      <c r="L58" s="1">
        <v>4080.85</v>
      </c>
      <c r="M58" s="1">
        <v>553</v>
      </c>
      <c r="N58" s="1">
        <v>1588.32</v>
      </c>
      <c r="O58" s="1">
        <f t="shared" si="2"/>
        <v>15861.19</v>
      </c>
    </row>
    <row r="59" spans="1:15" s="42" customFormat="1" x14ac:dyDescent="0.25">
      <c r="B59" s="51" t="s">
        <v>16</v>
      </c>
      <c r="C59" s="1"/>
      <c r="D59" s="1"/>
      <c r="E59" s="1"/>
      <c r="F59" s="48">
        <v>935.28</v>
      </c>
      <c r="G59" s="1">
        <v>2727.9</v>
      </c>
      <c r="H59" s="1">
        <v>6552.04</v>
      </c>
      <c r="J59" s="1">
        <v>1806.93</v>
      </c>
      <c r="K59" s="1">
        <v>12615.18</v>
      </c>
      <c r="L59" s="1">
        <v>3777</v>
      </c>
      <c r="M59" s="1">
        <v>17860.189999999999</v>
      </c>
      <c r="N59" s="1">
        <v>6083.47</v>
      </c>
      <c r="O59" s="1">
        <f t="shared" si="2"/>
        <v>52357.990000000005</v>
      </c>
    </row>
    <row r="60" spans="1:15" s="91" customFormat="1" x14ac:dyDescent="0.25">
      <c r="B60" s="91" t="s">
        <v>160</v>
      </c>
      <c r="C60" s="1"/>
      <c r="D60" s="1"/>
      <c r="E60" s="1"/>
      <c r="F60" s="48"/>
      <c r="G60" s="1"/>
      <c r="H60" s="1"/>
      <c r="J60" s="1"/>
      <c r="K60" s="1"/>
      <c r="L60" s="1">
        <v>1319.34</v>
      </c>
      <c r="M60" s="1"/>
      <c r="N60" s="1"/>
      <c r="O60" s="1">
        <f t="shared" si="2"/>
        <v>1319.34</v>
      </c>
    </row>
    <row r="61" spans="1:15" s="76" customFormat="1" x14ac:dyDescent="0.25">
      <c r="B61" s="77" t="s">
        <v>46</v>
      </c>
      <c r="C61" s="1"/>
      <c r="D61" s="1"/>
      <c r="E61" s="1"/>
      <c r="F61" s="48"/>
      <c r="G61" s="1"/>
      <c r="H61" s="1"/>
      <c r="I61" s="76">
        <v>1135.6199999999999</v>
      </c>
      <c r="J61" s="1"/>
      <c r="K61" s="1"/>
      <c r="L61" s="1"/>
      <c r="M61" s="1"/>
      <c r="N61" s="1"/>
      <c r="O61" s="1">
        <f t="shared" si="2"/>
        <v>1135.6199999999999</v>
      </c>
    </row>
    <row r="62" spans="1:15" s="66" customFormat="1" x14ac:dyDescent="0.25">
      <c r="B62" s="77" t="s">
        <v>148</v>
      </c>
      <c r="C62" s="1"/>
      <c r="D62" s="1"/>
      <c r="E62" s="1"/>
      <c r="F62" s="48"/>
      <c r="G62" s="1"/>
      <c r="H62" s="1">
        <v>2266.1999999999998</v>
      </c>
      <c r="J62" s="1">
        <v>3867.64</v>
      </c>
      <c r="K62" s="1">
        <v>1949.37</v>
      </c>
      <c r="L62" s="1">
        <v>1455.17</v>
      </c>
      <c r="M62" s="1">
        <v>6349.22</v>
      </c>
      <c r="N62" s="1">
        <v>1867.01</v>
      </c>
      <c r="O62" s="1">
        <f t="shared" ref="O62" si="6">SUM(C62:N62)</f>
        <v>17754.61</v>
      </c>
    </row>
    <row r="63" spans="1:15" s="52" customFormat="1" x14ac:dyDescent="0.25">
      <c r="B63" s="53" t="s">
        <v>137</v>
      </c>
      <c r="C63" s="1"/>
      <c r="D63" s="1"/>
      <c r="E63" s="1"/>
      <c r="F63" s="48"/>
      <c r="G63" s="1">
        <v>1223.57</v>
      </c>
      <c r="J63" s="1"/>
      <c r="K63" s="1"/>
      <c r="L63" s="1">
        <v>2026.84</v>
      </c>
      <c r="M63" s="1"/>
      <c r="N63" s="1"/>
      <c r="O63" s="1">
        <f t="shared" si="2"/>
        <v>3250.41</v>
      </c>
    </row>
    <row r="64" spans="1:15" s="66" customFormat="1" x14ac:dyDescent="0.25">
      <c r="B64" s="67" t="s">
        <v>142</v>
      </c>
      <c r="C64" s="1"/>
      <c r="D64" s="1"/>
      <c r="E64" s="1"/>
      <c r="F64" s="48"/>
      <c r="G64" s="1"/>
      <c r="H64" s="1">
        <v>12381.14</v>
      </c>
      <c r="I64" s="66">
        <v>15259.43</v>
      </c>
      <c r="J64" s="1">
        <v>14994.76</v>
      </c>
      <c r="K64" s="1">
        <v>11002.55</v>
      </c>
      <c r="L64" s="1">
        <v>22578.880000000001</v>
      </c>
      <c r="M64" s="1">
        <v>7051.29</v>
      </c>
      <c r="N64" s="1"/>
      <c r="O64" s="1">
        <f t="shared" si="2"/>
        <v>83268.05</v>
      </c>
    </row>
    <row r="65" spans="1:15" s="66" customFormat="1" x14ac:dyDescent="0.25">
      <c r="B65" s="67" t="s">
        <v>127</v>
      </c>
      <c r="C65" s="1"/>
      <c r="D65" s="1"/>
      <c r="E65" s="1"/>
      <c r="F65" s="48"/>
      <c r="G65" s="1"/>
      <c r="H65" s="1">
        <v>7136.32</v>
      </c>
      <c r="J65" s="1"/>
      <c r="K65" s="1"/>
      <c r="L65" s="1"/>
      <c r="M65" s="1"/>
      <c r="N65" s="1"/>
      <c r="O65" s="1">
        <f t="shared" si="2"/>
        <v>7136.32</v>
      </c>
    </row>
    <row r="66" spans="1:15" x14ac:dyDescent="0.25">
      <c r="B66" s="51" t="s">
        <v>2</v>
      </c>
      <c r="C66" s="1">
        <v>92921.200000000012</v>
      </c>
      <c r="D66" s="1">
        <v>80076.939999999988</v>
      </c>
      <c r="E66" s="1">
        <v>46902.49</v>
      </c>
      <c r="F66" s="48">
        <v>48639.32</v>
      </c>
      <c r="G66" s="1">
        <v>32498.89</v>
      </c>
      <c r="H66" s="1">
        <v>82063.19</v>
      </c>
      <c r="I66" s="1">
        <v>52576.54</v>
      </c>
      <c r="J66" s="1">
        <v>41045.25</v>
      </c>
      <c r="K66" s="1">
        <v>49396.51</v>
      </c>
      <c r="L66" s="1">
        <v>37711.94</v>
      </c>
      <c r="M66" s="1">
        <v>30423.43</v>
      </c>
      <c r="N66" s="1">
        <v>31866.32</v>
      </c>
      <c r="O66" s="1">
        <f t="shared" si="2"/>
        <v>626122.02</v>
      </c>
    </row>
    <row r="67" spans="1:15" s="67" customFormat="1" x14ac:dyDescent="0.25">
      <c r="B67" s="68" t="s">
        <v>28</v>
      </c>
      <c r="C67" s="1"/>
      <c r="D67" s="1"/>
      <c r="E67" s="1"/>
      <c r="F67" s="48"/>
      <c r="G67" s="1"/>
      <c r="H67" s="1">
        <v>5082.5</v>
      </c>
      <c r="J67" s="1">
        <v>7552.5</v>
      </c>
      <c r="K67" s="1">
        <v>7671.25</v>
      </c>
      <c r="L67" s="1"/>
      <c r="M67" s="1"/>
      <c r="N67" s="1"/>
      <c r="O67" s="1">
        <f t="shared" si="2"/>
        <v>20306.25</v>
      </c>
    </row>
    <row r="68" spans="1:15" s="33" customFormat="1" x14ac:dyDescent="0.25">
      <c r="B68" s="51" t="s">
        <v>125</v>
      </c>
      <c r="C68" s="1"/>
      <c r="D68" s="1"/>
      <c r="E68" s="1">
        <v>6381.62</v>
      </c>
      <c r="F68" s="48">
        <v>19737.04</v>
      </c>
      <c r="G68" s="1">
        <v>7554.39</v>
      </c>
      <c r="H68" s="1">
        <v>5527.13</v>
      </c>
      <c r="J68" s="1"/>
      <c r="K68" s="1"/>
      <c r="L68" s="1"/>
      <c r="M68" s="1"/>
      <c r="N68" s="1"/>
      <c r="O68" s="1">
        <f>SUM(C68:N68)</f>
        <v>39200.18</v>
      </c>
    </row>
    <row r="69" spans="1:15" s="98" customFormat="1" x14ac:dyDescent="0.25">
      <c r="B69" s="98" t="s">
        <v>166</v>
      </c>
      <c r="C69" s="1"/>
      <c r="D69" s="1"/>
      <c r="E69" s="1"/>
      <c r="F69" s="48"/>
      <c r="G69" s="1"/>
      <c r="H69" s="1"/>
      <c r="J69" s="1"/>
      <c r="K69" s="1"/>
      <c r="L69" s="1"/>
      <c r="M69" s="1"/>
      <c r="N69" s="1">
        <v>8940</v>
      </c>
      <c r="O69" s="1">
        <f>SUM(C69:N69)</f>
        <v>8940</v>
      </c>
    </row>
    <row r="70" spans="1:15" s="96" customFormat="1" x14ac:dyDescent="0.25">
      <c r="B70" s="97" t="s">
        <v>51</v>
      </c>
      <c r="C70" s="1"/>
      <c r="D70" s="1"/>
      <c r="E70" s="1"/>
      <c r="F70" s="48"/>
      <c r="G70" s="1"/>
      <c r="H70" s="1"/>
      <c r="J70" s="1"/>
      <c r="K70" s="1"/>
      <c r="L70" s="1"/>
      <c r="M70" s="1">
        <v>1979.69</v>
      </c>
      <c r="N70" s="1"/>
      <c r="O70" s="1">
        <f t="shared" ref="O70:O72" si="7">SUM(C70:N70)</f>
        <v>1979.69</v>
      </c>
    </row>
    <row r="71" spans="1:15" x14ac:dyDescent="0.25">
      <c r="B71" s="97" t="s">
        <v>152</v>
      </c>
      <c r="M71" s="1">
        <v>724.05</v>
      </c>
      <c r="N71" s="1"/>
      <c r="O71" s="1">
        <f t="shared" si="7"/>
        <v>724.05</v>
      </c>
    </row>
    <row r="72" spans="1:15" s="98" customFormat="1" x14ac:dyDescent="0.25">
      <c r="F72" s="48"/>
      <c r="G72" s="1"/>
      <c r="J72" s="1"/>
      <c r="L72" s="1"/>
      <c r="M72" s="1"/>
      <c r="N72" s="1">
        <v>480</v>
      </c>
      <c r="O72" s="1">
        <f t="shared" si="7"/>
        <v>480</v>
      </c>
    </row>
    <row r="73" spans="1:15" s="25" customFormat="1" x14ac:dyDescent="0.25">
      <c r="A73" s="2" t="s">
        <v>75</v>
      </c>
      <c r="B73" s="2"/>
      <c r="C73" s="24">
        <f t="shared" ref="C73:L73" si="8">SUM(C49:C68)</f>
        <v>100686.37000000001</v>
      </c>
      <c r="D73" s="24">
        <f t="shared" si="8"/>
        <v>88921.25999999998</v>
      </c>
      <c r="E73" s="24">
        <f t="shared" si="8"/>
        <v>66074.84</v>
      </c>
      <c r="F73" s="49">
        <f t="shared" si="8"/>
        <v>86225.98000000001</v>
      </c>
      <c r="G73" s="60">
        <f t="shared" si="8"/>
        <v>48393.17</v>
      </c>
      <c r="H73" s="60">
        <f t="shared" si="8"/>
        <v>124546.78</v>
      </c>
      <c r="I73" s="60">
        <f t="shared" si="8"/>
        <v>78168.399999999994</v>
      </c>
      <c r="J73" s="60">
        <f t="shared" si="8"/>
        <v>76760.31</v>
      </c>
      <c r="K73" s="60">
        <f t="shared" si="8"/>
        <v>82634.86</v>
      </c>
      <c r="L73" s="60">
        <f t="shared" si="8"/>
        <v>72950.02</v>
      </c>
      <c r="M73" s="60">
        <f>SUM(M49:M71)</f>
        <v>66157.47</v>
      </c>
      <c r="N73" s="60">
        <f>SUM(N49:N72)</f>
        <v>52529.03</v>
      </c>
      <c r="O73" s="24">
        <f>SUM(O49:O72)</f>
        <v>944048.49000000011</v>
      </c>
    </row>
    <row r="74" spans="1:15" s="75" customFormat="1" x14ac:dyDescent="0.25">
      <c r="A74" t="s">
        <v>11</v>
      </c>
      <c r="B74" s="81" t="s">
        <v>149</v>
      </c>
      <c r="C74" s="78"/>
      <c r="D74" s="78"/>
      <c r="E74" s="78"/>
      <c r="F74" s="79"/>
      <c r="G74" s="80"/>
      <c r="H74" s="80"/>
      <c r="I74" s="93">
        <v>6.36</v>
      </c>
      <c r="J74" s="94">
        <v>83.11</v>
      </c>
      <c r="L74" s="78"/>
      <c r="M74" s="78">
        <v>157.38</v>
      </c>
      <c r="N74" s="78"/>
      <c r="O74" s="1">
        <f t="shared" ref="O74:O109" si="9">SUM(C74:N74)</f>
        <v>246.85</v>
      </c>
    </row>
    <row r="75" spans="1:15" s="54" customFormat="1" x14ac:dyDescent="0.25">
      <c r="B75" s="57" t="s">
        <v>9</v>
      </c>
      <c r="C75" s="55"/>
      <c r="D75" s="55"/>
      <c r="E75" s="55"/>
      <c r="F75" s="56"/>
      <c r="G75" s="61">
        <v>578.91999999999996</v>
      </c>
      <c r="J75" s="55"/>
      <c r="L75" s="55"/>
      <c r="M75" s="55"/>
      <c r="N75" s="55"/>
      <c r="O75" s="1">
        <f t="shared" si="9"/>
        <v>578.91999999999996</v>
      </c>
    </row>
    <row r="76" spans="1:15" x14ac:dyDescent="0.25">
      <c r="B76" s="51" t="s">
        <v>23</v>
      </c>
      <c r="C76" s="1">
        <v>54603.240000000027</v>
      </c>
      <c r="D76" s="1">
        <v>26021.829999999998</v>
      </c>
      <c r="E76" s="1">
        <v>56881.189999999981</v>
      </c>
      <c r="F76" s="48">
        <v>53034.53</v>
      </c>
      <c r="G76" s="1">
        <v>25592.11</v>
      </c>
      <c r="H76" s="1">
        <v>56539.46</v>
      </c>
      <c r="I76" s="1">
        <v>42033.77</v>
      </c>
      <c r="J76" s="1">
        <v>53698.37</v>
      </c>
      <c r="K76" s="1">
        <v>25719.85</v>
      </c>
      <c r="L76" s="1">
        <v>31072.49</v>
      </c>
      <c r="M76" s="1">
        <v>33320.29</v>
      </c>
      <c r="N76" s="1">
        <v>32890.550000000003</v>
      </c>
      <c r="O76" s="1">
        <f t="shared" si="9"/>
        <v>491407.68</v>
      </c>
    </row>
    <row r="77" spans="1:15" x14ac:dyDescent="0.25">
      <c r="B77" s="51" t="s">
        <v>36</v>
      </c>
      <c r="C77" s="1"/>
      <c r="D77" s="1">
        <v>418.56</v>
      </c>
      <c r="E77" s="1">
        <v>991.97</v>
      </c>
      <c r="G77" s="1">
        <v>390.68</v>
      </c>
      <c r="H77" s="1">
        <v>854.38</v>
      </c>
      <c r="J77" s="1">
        <v>3166.36</v>
      </c>
      <c r="K77" s="1">
        <v>1940.79</v>
      </c>
      <c r="M77" s="1">
        <v>655.66</v>
      </c>
      <c r="N77" s="1">
        <v>2251.6</v>
      </c>
      <c r="O77" s="1">
        <f t="shared" si="9"/>
        <v>10670.000000000002</v>
      </c>
    </row>
    <row r="78" spans="1:15" s="43" customFormat="1" x14ac:dyDescent="0.25">
      <c r="B78" s="51" t="s">
        <v>132</v>
      </c>
      <c r="C78" s="1"/>
      <c r="D78" s="1"/>
      <c r="E78" s="1"/>
      <c r="F78" s="48">
        <v>5500</v>
      </c>
      <c r="G78" s="1"/>
      <c r="J78" s="1"/>
      <c r="L78" s="1"/>
      <c r="M78" s="1"/>
      <c r="N78" s="1"/>
      <c r="O78" s="1">
        <f t="shared" si="9"/>
        <v>5500</v>
      </c>
    </row>
    <row r="79" spans="1:15" x14ac:dyDescent="0.25">
      <c r="B79" s="51" t="s">
        <v>25</v>
      </c>
      <c r="C79" s="1">
        <v>36886.11</v>
      </c>
      <c r="D79" s="1">
        <v>223894.73000000007</v>
      </c>
      <c r="E79" s="1">
        <v>189436.34</v>
      </c>
      <c r="F79" s="48">
        <v>161323.19</v>
      </c>
      <c r="G79" s="1">
        <v>118341.81</v>
      </c>
      <c r="H79" s="1">
        <v>177944.35</v>
      </c>
      <c r="I79" s="1">
        <v>115925.8</v>
      </c>
      <c r="J79" s="1">
        <v>90721.81</v>
      </c>
      <c r="K79" s="1">
        <v>247671.18</v>
      </c>
      <c r="L79" s="1">
        <v>119262.57</v>
      </c>
      <c r="M79" s="1">
        <v>158411.72</v>
      </c>
      <c r="N79" s="1">
        <v>147936.84</v>
      </c>
      <c r="O79" s="1">
        <f t="shared" si="9"/>
        <v>1787756.4500000002</v>
      </c>
    </row>
    <row r="80" spans="1:15" x14ac:dyDescent="0.25">
      <c r="B80" s="51" t="s">
        <v>24</v>
      </c>
      <c r="C80" s="1">
        <v>20768.160000000014</v>
      </c>
      <c r="D80" s="1">
        <v>8644.2100000000009</v>
      </c>
      <c r="E80" s="1">
        <v>8307.6700000000019</v>
      </c>
      <c r="F80" s="48">
        <v>1382.94</v>
      </c>
      <c r="G80" s="1">
        <v>14222.31</v>
      </c>
      <c r="H80" s="1">
        <v>12490.01</v>
      </c>
      <c r="I80" s="1">
        <v>12064.95</v>
      </c>
      <c r="J80" s="1">
        <v>8320.56</v>
      </c>
      <c r="K80" s="1">
        <v>11511.78</v>
      </c>
      <c r="M80" s="1">
        <v>10513.78</v>
      </c>
      <c r="N80" s="1">
        <v>10115.25</v>
      </c>
      <c r="O80" s="1">
        <f t="shared" si="9"/>
        <v>118341.62000000001</v>
      </c>
    </row>
    <row r="81" spans="2:15" s="68" customFormat="1" x14ac:dyDescent="0.25">
      <c r="B81" s="69" t="s">
        <v>143</v>
      </c>
      <c r="C81" s="1"/>
      <c r="D81" s="1"/>
      <c r="E81" s="1"/>
      <c r="F81" s="48"/>
      <c r="G81" s="1"/>
      <c r="H81" s="1">
        <v>386.46</v>
      </c>
      <c r="J81" s="1"/>
      <c r="K81" s="1">
        <v>-386.46</v>
      </c>
      <c r="L81" s="1"/>
      <c r="M81" s="1"/>
      <c r="N81" s="1"/>
      <c r="O81" s="1">
        <f t="shared" si="9"/>
        <v>0</v>
      </c>
    </row>
    <row r="82" spans="2:15" s="98" customFormat="1" x14ac:dyDescent="0.25">
      <c r="B82" s="98" t="s">
        <v>7</v>
      </c>
      <c r="C82" s="1"/>
      <c r="D82" s="1"/>
      <c r="E82" s="1"/>
      <c r="F82" s="48"/>
      <c r="G82" s="1"/>
      <c r="H82" s="1"/>
      <c r="J82" s="1"/>
      <c r="K82" s="1"/>
      <c r="L82" s="1"/>
      <c r="M82" s="1"/>
      <c r="N82" s="1">
        <v>528</v>
      </c>
      <c r="O82" s="1">
        <f t="shared" si="9"/>
        <v>528</v>
      </c>
    </row>
    <row r="83" spans="2:15" x14ac:dyDescent="0.25">
      <c r="B83" s="51" t="s">
        <v>34</v>
      </c>
      <c r="C83" s="1">
        <v>745.98</v>
      </c>
      <c r="D83" s="1">
        <v>350.97</v>
      </c>
      <c r="E83" s="1">
        <v>2624.71</v>
      </c>
      <c r="F83" s="48">
        <v>235.35</v>
      </c>
      <c r="H83" s="1">
        <v>-235.35</v>
      </c>
      <c r="I83" s="1">
        <v>3892.06</v>
      </c>
      <c r="J83" s="1">
        <v>2373.77</v>
      </c>
      <c r="N83" s="1">
        <v>6491.66</v>
      </c>
      <c r="O83" s="1">
        <f t="shared" si="9"/>
        <v>16479.150000000001</v>
      </c>
    </row>
    <row r="84" spans="2:15" x14ac:dyDescent="0.25">
      <c r="B84" s="51" t="s">
        <v>27</v>
      </c>
      <c r="C84" s="1">
        <v>14602.369999999999</v>
      </c>
      <c r="D84" s="1">
        <v>390.01</v>
      </c>
      <c r="E84" s="1">
        <v>3340.05</v>
      </c>
      <c r="F84" s="48">
        <v>9818.08</v>
      </c>
      <c r="G84" s="1">
        <v>5384.25</v>
      </c>
      <c r="H84" s="1">
        <v>1747.01</v>
      </c>
      <c r="I84" s="1">
        <v>10648.41</v>
      </c>
      <c r="J84" s="1">
        <v>1265.8800000000001</v>
      </c>
      <c r="K84" s="1">
        <v>1704.4</v>
      </c>
      <c r="L84" s="1">
        <v>9158.7999999999993</v>
      </c>
      <c r="M84" s="1">
        <v>7046.64</v>
      </c>
      <c r="N84" s="1">
        <v>5084.8</v>
      </c>
      <c r="O84" s="1">
        <f t="shared" si="9"/>
        <v>70190.700000000012</v>
      </c>
    </row>
    <row r="85" spans="2:15" x14ac:dyDescent="0.25">
      <c r="B85" s="51" t="s">
        <v>26</v>
      </c>
      <c r="C85" s="1">
        <v>19363.25</v>
      </c>
      <c r="D85" s="1">
        <v>44728.5</v>
      </c>
      <c r="E85" s="1">
        <v>41485.869999999995</v>
      </c>
      <c r="F85" s="48">
        <v>36772</v>
      </c>
      <c r="G85" s="1">
        <v>9644.5</v>
      </c>
      <c r="H85" s="1">
        <v>45248</v>
      </c>
      <c r="I85" s="1">
        <v>43807.5</v>
      </c>
      <c r="J85" s="1">
        <v>10591.5</v>
      </c>
      <c r="K85" s="1">
        <v>49082</v>
      </c>
      <c r="L85" s="1">
        <v>33132.25</v>
      </c>
      <c r="M85" s="1">
        <v>62206.25</v>
      </c>
      <c r="N85" s="1">
        <v>30302.5</v>
      </c>
      <c r="O85" s="1">
        <f t="shared" si="9"/>
        <v>426364.12</v>
      </c>
    </row>
    <row r="86" spans="2:15" x14ac:dyDescent="0.25">
      <c r="B86" s="51" t="s">
        <v>19</v>
      </c>
      <c r="C86" s="1">
        <v>4787.54</v>
      </c>
      <c r="D86" s="1">
        <v>5645.3899999999994</v>
      </c>
      <c r="E86" s="1">
        <v>1688.62</v>
      </c>
      <c r="F86" s="48">
        <v>1115.73</v>
      </c>
      <c r="G86" s="1">
        <v>1437.93</v>
      </c>
      <c r="H86" s="1">
        <v>4133.88</v>
      </c>
      <c r="I86" s="1">
        <v>1859.32</v>
      </c>
      <c r="J86" s="1">
        <v>1567.88</v>
      </c>
      <c r="K86" s="1">
        <v>1084.24</v>
      </c>
      <c r="L86" s="1">
        <v>5653.41</v>
      </c>
      <c r="M86" s="1">
        <v>3840.53</v>
      </c>
      <c r="N86" s="1"/>
      <c r="O86" s="1">
        <f t="shared" si="9"/>
        <v>32814.47</v>
      </c>
    </row>
    <row r="87" spans="2:15" s="81" customFormat="1" x14ac:dyDescent="0.25">
      <c r="B87" s="82" t="s">
        <v>150</v>
      </c>
      <c r="C87" s="1"/>
      <c r="D87" s="1"/>
      <c r="E87" s="1"/>
      <c r="F87" s="48"/>
      <c r="G87" s="1"/>
      <c r="H87" s="1"/>
      <c r="I87" s="1">
        <v>660.52</v>
      </c>
      <c r="J87" s="1">
        <v>4082.25</v>
      </c>
      <c r="K87" s="1">
        <v>4739.3100000000004</v>
      </c>
      <c r="L87" s="1">
        <v>5155.6000000000004</v>
      </c>
      <c r="M87" s="1">
        <v>7644.68</v>
      </c>
      <c r="N87" s="1">
        <v>12017.63</v>
      </c>
      <c r="O87" s="1">
        <f t="shared" si="9"/>
        <v>34299.99</v>
      </c>
    </row>
    <row r="88" spans="2:15" x14ac:dyDescent="0.25">
      <c r="B88" s="51" t="s">
        <v>14</v>
      </c>
      <c r="C88" s="1">
        <v>1152.51</v>
      </c>
      <c r="D88" s="1">
        <v>412.5</v>
      </c>
      <c r="E88" s="1">
        <v>2462.5</v>
      </c>
      <c r="F88" s="48">
        <v>21148.77</v>
      </c>
      <c r="G88" s="1">
        <v>3736.88</v>
      </c>
      <c r="H88" s="1">
        <v>14453.76</v>
      </c>
      <c r="I88" s="1">
        <v>11290</v>
      </c>
      <c r="J88" s="1">
        <v>575</v>
      </c>
      <c r="K88" s="1">
        <v>16091.27</v>
      </c>
      <c r="L88" s="1">
        <v>692</v>
      </c>
      <c r="M88" s="1">
        <v>521.75</v>
      </c>
      <c r="N88" s="1">
        <v>1121.8800000000001</v>
      </c>
      <c r="O88" s="1">
        <f t="shared" si="9"/>
        <v>73658.820000000007</v>
      </c>
    </row>
    <row r="89" spans="2:15" x14ac:dyDescent="0.25">
      <c r="B89" s="51" t="s">
        <v>12</v>
      </c>
      <c r="C89" s="1">
        <v>189655.08000000013</v>
      </c>
      <c r="D89" s="1">
        <v>165468.98000000016</v>
      </c>
      <c r="E89" s="1">
        <v>108887.17999999991</v>
      </c>
      <c r="F89" s="48">
        <v>106910.46</v>
      </c>
      <c r="G89" s="1">
        <v>100274.09</v>
      </c>
      <c r="H89" s="1">
        <v>107172.19</v>
      </c>
      <c r="I89" s="1">
        <v>154088.25</v>
      </c>
      <c r="J89" s="1">
        <v>106755.97</v>
      </c>
      <c r="K89" s="1">
        <v>119187.68</v>
      </c>
      <c r="L89" s="1">
        <v>44698.67</v>
      </c>
      <c r="M89" s="1">
        <v>78568.179999999993</v>
      </c>
      <c r="N89" s="1">
        <v>96128.75</v>
      </c>
      <c r="O89" s="1">
        <f t="shared" si="9"/>
        <v>1377795.48</v>
      </c>
    </row>
    <row r="90" spans="2:15" x14ac:dyDescent="0.25">
      <c r="B90" s="51" t="s">
        <v>38</v>
      </c>
      <c r="C90" s="1">
        <v>5957.8200000000006</v>
      </c>
      <c r="D90" s="1">
        <v>2776.8199999999997</v>
      </c>
      <c r="E90" s="1">
        <v>2059.84</v>
      </c>
      <c r="F90" s="48">
        <v>4980.07</v>
      </c>
      <c r="G90" s="1">
        <v>3937.12</v>
      </c>
      <c r="H90" s="1">
        <v>4849.68</v>
      </c>
      <c r="I90" s="1">
        <v>2138.0100000000002</v>
      </c>
      <c r="N90" s="1"/>
      <c r="O90" s="1">
        <f t="shared" si="9"/>
        <v>26699.360000000001</v>
      </c>
    </row>
    <row r="91" spans="2:15" x14ac:dyDescent="0.25">
      <c r="B91" s="51" t="s">
        <v>29</v>
      </c>
      <c r="C91" s="1">
        <v>8257.9</v>
      </c>
      <c r="D91" s="1">
        <v>966.31999999999994</v>
      </c>
      <c r="E91" s="1"/>
      <c r="F91" s="48">
        <v>4764.53</v>
      </c>
      <c r="H91" s="1">
        <v>4543.3599999999997</v>
      </c>
      <c r="I91" s="1">
        <v>1240.96</v>
      </c>
      <c r="K91" s="1">
        <v>7391.95</v>
      </c>
      <c r="L91" s="1">
        <v>10451.200000000001</v>
      </c>
      <c r="M91" s="1">
        <v>22212.71</v>
      </c>
      <c r="N91" s="1">
        <v>5062.3599999999997</v>
      </c>
      <c r="O91" s="1">
        <f t="shared" si="9"/>
        <v>64891.29</v>
      </c>
    </row>
    <row r="92" spans="2:15" s="98" customFormat="1" x14ac:dyDescent="0.25">
      <c r="B92" s="98" t="s">
        <v>43</v>
      </c>
      <c r="C92" s="1"/>
      <c r="D92" s="1"/>
      <c r="E92" s="1"/>
      <c r="F92" s="48"/>
      <c r="G92" s="1"/>
      <c r="H92" s="1"/>
      <c r="I92" s="1"/>
      <c r="J92" s="1"/>
      <c r="K92" s="1"/>
      <c r="L92" s="1"/>
      <c r="M92" s="1"/>
      <c r="N92" s="1">
        <v>1067.55</v>
      </c>
      <c r="O92" s="1">
        <f t="shared" si="9"/>
        <v>1067.55</v>
      </c>
    </row>
    <row r="93" spans="2:15" x14ac:dyDescent="0.25">
      <c r="B93" s="51" t="s">
        <v>32</v>
      </c>
      <c r="C93" s="1">
        <v>241.88</v>
      </c>
      <c r="D93" s="1">
        <v>343.61</v>
      </c>
      <c r="E93" s="1">
        <v>348.82</v>
      </c>
      <c r="F93" s="48">
        <v>789.6</v>
      </c>
      <c r="N93" s="1"/>
      <c r="O93" s="1">
        <f t="shared" si="9"/>
        <v>1723.9099999999999</v>
      </c>
    </row>
    <row r="94" spans="2:15" x14ac:dyDescent="0.25">
      <c r="B94" s="51" t="s">
        <v>22</v>
      </c>
      <c r="C94" s="1">
        <v>19330.45</v>
      </c>
      <c r="D94" s="1">
        <v>11446.339999999997</v>
      </c>
      <c r="E94" s="1">
        <v>22748.359999999997</v>
      </c>
      <c r="F94" s="48">
        <v>16132.6</v>
      </c>
      <c r="G94" s="1">
        <v>9444.94</v>
      </c>
      <c r="H94" s="1">
        <v>21768.95</v>
      </c>
      <c r="I94" s="1">
        <v>20327.509999999998</v>
      </c>
      <c r="J94" s="1">
        <v>49497.23</v>
      </c>
      <c r="K94" s="1">
        <v>20724.48</v>
      </c>
      <c r="L94" s="1">
        <v>29503.88</v>
      </c>
      <c r="M94" s="1">
        <v>37368.959999999999</v>
      </c>
      <c r="N94" s="1">
        <v>40925.050000000003</v>
      </c>
      <c r="O94" s="1">
        <f t="shared" si="9"/>
        <v>299218.75</v>
      </c>
    </row>
    <row r="95" spans="2:15" x14ac:dyDescent="0.25">
      <c r="B95" s="51" t="s">
        <v>18</v>
      </c>
      <c r="C95" s="1"/>
      <c r="D95" s="1">
        <v>791.55</v>
      </c>
      <c r="E95" s="1"/>
      <c r="I95" s="1">
        <v>2192.44</v>
      </c>
      <c r="N95" s="1"/>
      <c r="O95" s="1">
        <f t="shared" si="9"/>
        <v>2983.99</v>
      </c>
    </row>
    <row r="96" spans="2:15" s="44" customFormat="1" x14ac:dyDescent="0.25">
      <c r="B96" s="51" t="s">
        <v>133</v>
      </c>
      <c r="C96" s="1"/>
      <c r="D96" s="1"/>
      <c r="E96" s="1"/>
      <c r="F96" s="48">
        <v>661.2</v>
      </c>
      <c r="G96" s="1"/>
      <c r="J96" s="1"/>
      <c r="L96" s="1"/>
      <c r="M96" s="1"/>
      <c r="N96" s="1"/>
      <c r="O96" s="1">
        <f t="shared" si="9"/>
        <v>661.2</v>
      </c>
    </row>
    <row r="97" spans="2:15" x14ac:dyDescent="0.25">
      <c r="B97" s="51" t="s">
        <v>33</v>
      </c>
      <c r="C97" s="1"/>
      <c r="D97" s="1">
        <v>330.38</v>
      </c>
      <c r="E97" s="1"/>
      <c r="N97" s="1"/>
      <c r="O97" s="1">
        <f t="shared" si="9"/>
        <v>330.38</v>
      </c>
    </row>
    <row r="98" spans="2:15" x14ac:dyDescent="0.25">
      <c r="B98" s="51" t="s">
        <v>37</v>
      </c>
      <c r="C98" s="1">
        <v>5563.0800000000017</v>
      </c>
      <c r="D98" s="1">
        <v>2554.8200000000002</v>
      </c>
      <c r="E98" s="1">
        <v>14259.319999999998</v>
      </c>
      <c r="F98" s="48">
        <v>2857.26</v>
      </c>
      <c r="H98" s="1">
        <v>1302.8499999999999</v>
      </c>
      <c r="I98" s="1">
        <v>3827.61</v>
      </c>
      <c r="N98" s="1"/>
      <c r="O98" s="1">
        <f t="shared" si="9"/>
        <v>30364.940000000002</v>
      </c>
    </row>
    <row r="99" spans="2:15" x14ac:dyDescent="0.25">
      <c r="B99" s="51" t="s">
        <v>21</v>
      </c>
      <c r="C99" s="1">
        <v>18388.100000000009</v>
      </c>
      <c r="D99" s="1">
        <v>5688.9</v>
      </c>
      <c r="E99" s="1">
        <v>16511.179999999997</v>
      </c>
      <c r="F99" s="48">
        <v>5223.99</v>
      </c>
      <c r="G99" s="1">
        <v>6470.25</v>
      </c>
      <c r="H99" s="1">
        <v>9882.2900000000009</v>
      </c>
      <c r="I99" s="1">
        <v>1209.3599999999999</v>
      </c>
      <c r="J99" s="1">
        <v>400.32</v>
      </c>
      <c r="K99" s="1">
        <v>1030.56</v>
      </c>
      <c r="M99" s="1">
        <v>2914.8</v>
      </c>
      <c r="N99" s="1">
        <v>628.5</v>
      </c>
      <c r="O99" s="1">
        <f t="shared" si="9"/>
        <v>68348.25</v>
      </c>
    </row>
    <row r="100" spans="2:15" s="34" customFormat="1" x14ac:dyDescent="0.25">
      <c r="B100" s="51" t="s">
        <v>126</v>
      </c>
      <c r="C100" s="1"/>
      <c r="D100" s="1"/>
      <c r="E100" s="1">
        <v>457.08000000000004</v>
      </c>
      <c r="F100" s="48"/>
      <c r="G100" s="1"/>
      <c r="J100" s="1"/>
      <c r="L100" s="1"/>
      <c r="M100" s="1"/>
      <c r="N100" s="1"/>
      <c r="O100" s="1">
        <f t="shared" si="9"/>
        <v>457.08000000000004</v>
      </c>
    </row>
    <row r="101" spans="2:15" s="45" customFormat="1" x14ac:dyDescent="0.25">
      <c r="B101" s="51" t="s">
        <v>134</v>
      </c>
      <c r="C101" s="1"/>
      <c r="D101" s="1"/>
      <c r="E101" s="1"/>
      <c r="F101" s="48">
        <v>882.78</v>
      </c>
      <c r="G101" s="1"/>
      <c r="H101" s="45">
        <v>3861.76</v>
      </c>
      <c r="I101" s="1">
        <v>284.56</v>
      </c>
      <c r="J101" s="1">
        <v>76.92</v>
      </c>
      <c r="L101" s="1"/>
      <c r="M101" s="1"/>
      <c r="N101" s="1"/>
      <c r="O101" s="1">
        <f t="shared" si="9"/>
        <v>5106.0200000000004</v>
      </c>
    </row>
    <row r="102" spans="2:15" s="98" customFormat="1" x14ac:dyDescent="0.25">
      <c r="B102" s="98" t="s">
        <v>167</v>
      </c>
      <c r="C102" s="1"/>
      <c r="D102" s="1"/>
      <c r="E102" s="1"/>
      <c r="F102" s="48"/>
      <c r="G102" s="1"/>
      <c r="I102" s="1"/>
      <c r="J102" s="1"/>
      <c r="L102" s="1"/>
      <c r="M102" s="1"/>
      <c r="N102" s="1">
        <v>2131.48</v>
      </c>
      <c r="O102" s="1">
        <f t="shared" si="9"/>
        <v>2131.48</v>
      </c>
    </row>
    <row r="103" spans="2:15" x14ac:dyDescent="0.25">
      <c r="B103" s="51" t="s">
        <v>6</v>
      </c>
      <c r="C103" s="1">
        <v>5635.41</v>
      </c>
      <c r="D103" s="1">
        <v>6500.9699999999993</v>
      </c>
      <c r="E103" s="1">
        <v>4274.75</v>
      </c>
      <c r="F103" s="48">
        <v>2304.35</v>
      </c>
      <c r="H103" s="1">
        <v>5708.47</v>
      </c>
      <c r="I103" s="1">
        <v>4971.83</v>
      </c>
      <c r="J103" s="1">
        <v>11955.97</v>
      </c>
      <c r="K103" s="1">
        <v>9228.69</v>
      </c>
      <c r="L103" s="1">
        <v>7175.68</v>
      </c>
      <c r="M103" s="1">
        <v>33092.21</v>
      </c>
      <c r="N103" s="1">
        <v>61715.23</v>
      </c>
      <c r="O103" s="1">
        <f t="shared" si="9"/>
        <v>152563.56</v>
      </c>
    </row>
    <row r="104" spans="2:15" x14ac:dyDescent="0.25">
      <c r="B104" s="51" t="s">
        <v>10</v>
      </c>
      <c r="C104" s="1">
        <v>48338.179999999986</v>
      </c>
      <c r="D104" s="1">
        <v>41370.590000000004</v>
      </c>
      <c r="E104" s="1">
        <v>21529.759999999998</v>
      </c>
      <c r="F104" s="48">
        <v>57722.080000000002</v>
      </c>
      <c r="G104" s="1">
        <v>61465.84</v>
      </c>
      <c r="H104" s="1">
        <v>62632.24</v>
      </c>
      <c r="I104" s="1">
        <v>105304.74</v>
      </c>
      <c r="J104" s="1">
        <v>25521.68</v>
      </c>
      <c r="K104" s="1">
        <v>83172.05</v>
      </c>
      <c r="L104" s="1">
        <v>61461.13</v>
      </c>
      <c r="M104" s="1">
        <v>77164.42</v>
      </c>
      <c r="N104" s="1">
        <v>81631.8</v>
      </c>
      <c r="O104" s="1">
        <f t="shared" si="9"/>
        <v>727314.51</v>
      </c>
    </row>
    <row r="105" spans="2:15" x14ac:dyDescent="0.25">
      <c r="B105" s="51" t="s">
        <v>35</v>
      </c>
      <c r="C105" s="1">
        <v>2521.9800000000005</v>
      </c>
      <c r="D105" s="1">
        <v>352.27</v>
      </c>
      <c r="E105" s="1">
        <v>5688.06</v>
      </c>
      <c r="F105" s="48">
        <v>3684.9</v>
      </c>
      <c r="H105" s="1">
        <v>9114.76</v>
      </c>
      <c r="I105" s="1">
        <v>6099.27</v>
      </c>
      <c r="J105" s="1">
        <v>5791.34</v>
      </c>
      <c r="K105" s="1">
        <v>5126.3</v>
      </c>
      <c r="M105" s="1">
        <v>3991.28</v>
      </c>
      <c r="N105" s="1">
        <v>1064.69</v>
      </c>
      <c r="O105" s="1">
        <f t="shared" si="9"/>
        <v>43434.850000000006</v>
      </c>
    </row>
    <row r="106" spans="2:15" s="71" customFormat="1" x14ac:dyDescent="0.25">
      <c r="B106" s="71" t="s">
        <v>16</v>
      </c>
      <c r="C106" s="1">
        <v>204.16</v>
      </c>
      <c r="D106" s="1">
        <v>573.41</v>
      </c>
      <c r="E106" s="1"/>
      <c r="F106" s="48"/>
      <c r="G106" s="1"/>
      <c r="J106" s="1"/>
      <c r="L106" s="1"/>
      <c r="M106" s="1"/>
      <c r="N106" s="1"/>
      <c r="O106" s="1">
        <f t="shared" si="9"/>
        <v>777.56999999999994</v>
      </c>
    </row>
    <row r="107" spans="2:15" s="57" customFormat="1" x14ac:dyDescent="0.25">
      <c r="B107" s="59" t="s">
        <v>46</v>
      </c>
      <c r="C107" s="1"/>
      <c r="D107" s="1"/>
      <c r="E107" s="1"/>
      <c r="F107" s="48"/>
      <c r="G107" s="1">
        <v>958.61</v>
      </c>
      <c r="J107" s="1"/>
      <c r="L107" s="1"/>
      <c r="M107" s="1"/>
      <c r="N107" s="1"/>
      <c r="O107" s="1">
        <f t="shared" si="9"/>
        <v>958.61</v>
      </c>
    </row>
    <row r="108" spans="2:15" s="70" customFormat="1" x14ac:dyDescent="0.25">
      <c r="B108" s="71" t="s">
        <v>144</v>
      </c>
      <c r="C108" s="1"/>
      <c r="D108" s="1"/>
      <c r="E108" s="1"/>
      <c r="F108" s="48"/>
      <c r="G108" s="1"/>
      <c r="H108" s="1">
        <v>403.69</v>
      </c>
      <c r="I108" s="1">
        <v>1298.72</v>
      </c>
      <c r="J108" s="1">
        <v>906.45</v>
      </c>
      <c r="L108" s="1"/>
      <c r="M108" s="1"/>
      <c r="N108" s="1"/>
      <c r="O108" s="1">
        <f t="shared" si="9"/>
        <v>2608.86</v>
      </c>
    </row>
    <row r="109" spans="2:15" s="37" customFormat="1" x14ac:dyDescent="0.25">
      <c r="B109" s="51" t="s">
        <v>129</v>
      </c>
      <c r="C109" s="1"/>
      <c r="D109" s="1"/>
      <c r="E109" s="1">
        <v>2070</v>
      </c>
      <c r="F109" s="48">
        <v>959.22</v>
      </c>
      <c r="G109" s="1"/>
      <c r="H109" s="1">
        <v>1058.8599999999999</v>
      </c>
      <c r="J109" s="1"/>
      <c r="L109" s="1"/>
      <c r="M109" s="1"/>
      <c r="N109" s="1"/>
      <c r="O109" s="1">
        <f t="shared" si="9"/>
        <v>4088.08</v>
      </c>
    </row>
    <row r="110" spans="2:15" x14ac:dyDescent="0.25">
      <c r="B110" s="51" t="s">
        <v>13</v>
      </c>
      <c r="C110" s="1">
        <v>22794.320000000007</v>
      </c>
      <c r="D110" s="1">
        <v>5332.1100000000006</v>
      </c>
      <c r="E110" s="1">
        <v>10836.99</v>
      </c>
      <c r="F110" s="48">
        <v>11017.58</v>
      </c>
      <c r="G110" s="1">
        <v>11611.04</v>
      </c>
      <c r="H110" s="1">
        <v>15037.68</v>
      </c>
      <c r="I110" s="1">
        <v>39174.160000000003</v>
      </c>
      <c r="J110" s="1">
        <v>31864.33</v>
      </c>
      <c r="K110" s="1">
        <v>48140.32</v>
      </c>
      <c r="L110" s="1">
        <v>22356.21</v>
      </c>
      <c r="M110" s="1">
        <v>48477.58</v>
      </c>
      <c r="N110" s="1">
        <v>66124.399999999994</v>
      </c>
      <c r="O110" s="1">
        <f t="shared" ref="O110:O126" si="10">SUM(C110:N110)</f>
        <v>332766.71999999997</v>
      </c>
    </row>
    <row r="111" spans="2:15" x14ac:dyDescent="0.25">
      <c r="B111" s="51" t="s">
        <v>30</v>
      </c>
      <c r="C111" s="1">
        <v>945.24</v>
      </c>
      <c r="D111" s="1">
        <v>351.08</v>
      </c>
      <c r="E111" s="1">
        <v>332.2</v>
      </c>
      <c r="F111" s="48">
        <v>346.21</v>
      </c>
      <c r="H111" s="1">
        <v>882.05</v>
      </c>
      <c r="I111" s="1">
        <v>212.7</v>
      </c>
      <c r="L111" s="1">
        <v>2341.0700000000002</v>
      </c>
      <c r="M111" s="1">
        <v>1003.25</v>
      </c>
      <c r="N111" s="1">
        <v>312.44</v>
      </c>
      <c r="O111" s="1">
        <f t="shared" si="10"/>
        <v>6726.2399999999989</v>
      </c>
    </row>
    <row r="112" spans="2:15" s="89" customFormat="1" x14ac:dyDescent="0.25">
      <c r="B112" s="90" t="s">
        <v>142</v>
      </c>
      <c r="C112" s="1"/>
      <c r="D112" s="1"/>
      <c r="E112" s="1"/>
      <c r="F112" s="48"/>
      <c r="G112" s="1"/>
      <c r="H112" s="1"/>
      <c r="I112" s="1"/>
      <c r="J112" s="92">
        <v>1399</v>
      </c>
      <c r="L112" s="1"/>
      <c r="M112" s="1"/>
      <c r="N112" s="1"/>
      <c r="O112" s="1">
        <f t="shared" si="10"/>
        <v>1399</v>
      </c>
    </row>
    <row r="113" spans="1:15" s="35" customFormat="1" x14ac:dyDescent="0.25">
      <c r="B113" s="51" t="s">
        <v>127</v>
      </c>
      <c r="C113" s="1"/>
      <c r="D113" s="1"/>
      <c r="E113" s="1">
        <v>593.58999999999992</v>
      </c>
      <c r="F113" s="48">
        <v>8225.76</v>
      </c>
      <c r="G113" s="1">
        <v>6245.86</v>
      </c>
      <c r="H113" s="1">
        <v>1527.21</v>
      </c>
      <c r="I113" s="1">
        <v>1727.94</v>
      </c>
      <c r="J113" s="1">
        <v>2210.9299999999998</v>
      </c>
      <c r="K113" s="1">
        <v>757.01</v>
      </c>
      <c r="L113" s="1"/>
      <c r="M113" s="1">
        <v>1101.3399999999999</v>
      </c>
      <c r="N113" s="1">
        <v>1440.49</v>
      </c>
      <c r="O113" s="1">
        <f t="shared" si="10"/>
        <v>23830.129999999997</v>
      </c>
    </row>
    <row r="114" spans="1:15" s="59" customFormat="1" x14ac:dyDescent="0.25">
      <c r="B114" s="62" t="s">
        <v>138</v>
      </c>
      <c r="C114" s="1"/>
      <c r="D114" s="1"/>
      <c r="E114" s="1"/>
      <c r="F114" s="48"/>
      <c r="G114" s="1">
        <v>398.89</v>
      </c>
      <c r="H114" s="1">
        <v>-332.41</v>
      </c>
      <c r="J114" s="1"/>
      <c r="L114" s="1"/>
      <c r="M114" s="1"/>
      <c r="N114" s="1"/>
      <c r="O114" s="1">
        <f t="shared" si="10"/>
        <v>66.479999999999961</v>
      </c>
    </row>
    <row r="115" spans="1:15" x14ac:dyDescent="0.25">
      <c r="B115" s="51" t="s">
        <v>28</v>
      </c>
      <c r="C115" s="1">
        <v>15485</v>
      </c>
      <c r="D115" s="1">
        <v>14356.880000000001</v>
      </c>
      <c r="E115" s="1">
        <v>11031.880000000001</v>
      </c>
      <c r="F115" s="48">
        <v>17325.63</v>
      </c>
      <c r="G115" s="1">
        <v>10418.39</v>
      </c>
      <c r="H115" s="1">
        <v>13354.5</v>
      </c>
      <c r="I115" s="1">
        <v>2113.75</v>
      </c>
      <c r="J115" s="1">
        <v>9927.5</v>
      </c>
      <c r="K115" s="1">
        <v>3895</v>
      </c>
      <c r="L115" s="1">
        <v>25519.38</v>
      </c>
      <c r="M115" s="1">
        <v>18038.13</v>
      </c>
      <c r="N115" s="1">
        <v>4655</v>
      </c>
      <c r="O115" s="1">
        <f t="shared" si="10"/>
        <v>146121.04</v>
      </c>
    </row>
    <row r="116" spans="1:15" x14ac:dyDescent="0.25">
      <c r="B116" s="51" t="s">
        <v>31</v>
      </c>
      <c r="C116" s="1">
        <v>327.82</v>
      </c>
      <c r="D116" s="1">
        <v>3371.0800000000004</v>
      </c>
      <c r="E116" s="1">
        <v>693.85</v>
      </c>
      <c r="F116" s="48">
        <v>406.26</v>
      </c>
      <c r="G116" s="1">
        <v>717.89</v>
      </c>
      <c r="H116" s="1">
        <v>2398.6799999999998</v>
      </c>
      <c r="I116" s="1">
        <v>1011.09</v>
      </c>
      <c r="J116" s="1">
        <v>2718.41</v>
      </c>
      <c r="K116" s="1">
        <v>1349.32</v>
      </c>
      <c r="N116" s="1">
        <v>463.65</v>
      </c>
      <c r="O116" s="1">
        <f t="shared" si="10"/>
        <v>13458.050000000001</v>
      </c>
    </row>
    <row r="117" spans="1:15" s="91" customFormat="1" x14ac:dyDescent="0.25">
      <c r="B117" s="91" t="s">
        <v>67</v>
      </c>
      <c r="C117" s="1"/>
      <c r="D117" s="1"/>
      <c r="E117" s="1"/>
      <c r="F117" s="48"/>
      <c r="G117" s="1"/>
      <c r="H117" s="1"/>
      <c r="I117" s="1"/>
      <c r="J117" s="1">
        <v>1411.37</v>
      </c>
      <c r="K117" s="1">
        <v>1176.1400000000001</v>
      </c>
      <c r="L117" s="1"/>
      <c r="M117" s="1"/>
      <c r="N117" s="1"/>
      <c r="O117" s="1">
        <f t="shared" si="10"/>
        <v>2587.5100000000002</v>
      </c>
    </row>
    <row r="118" spans="1:15" x14ac:dyDescent="0.25">
      <c r="B118" s="51" t="s">
        <v>17</v>
      </c>
      <c r="C118" s="1">
        <v>91320.16999999994</v>
      </c>
      <c r="D118" s="1">
        <v>99077.379999999961</v>
      </c>
      <c r="E118" s="1">
        <v>103178.10999999997</v>
      </c>
      <c r="F118" s="48">
        <v>39321.519999999997</v>
      </c>
      <c r="G118" s="1">
        <v>45109.14</v>
      </c>
      <c r="H118" s="1">
        <v>67304.09</v>
      </c>
      <c r="I118" s="1">
        <v>71882.75</v>
      </c>
      <c r="J118" s="1">
        <v>69319.16</v>
      </c>
      <c r="K118" s="1">
        <v>27925.27</v>
      </c>
      <c r="L118" s="1">
        <v>22616.19</v>
      </c>
      <c r="M118" s="1">
        <v>69234.559999999998</v>
      </c>
      <c r="N118" s="1">
        <v>50234.03</v>
      </c>
      <c r="O118" s="1">
        <f t="shared" si="10"/>
        <v>756522.36999999988</v>
      </c>
    </row>
    <row r="119" spans="1:15" s="71" customFormat="1" x14ac:dyDescent="0.25">
      <c r="B119" s="72" t="s">
        <v>145</v>
      </c>
      <c r="C119" s="1"/>
      <c r="D119" s="1"/>
      <c r="E119" s="1"/>
      <c r="F119" s="48"/>
      <c r="G119" s="1"/>
      <c r="H119" s="1">
        <v>330.38</v>
      </c>
      <c r="J119" s="1"/>
      <c r="L119" s="1"/>
      <c r="M119" s="1"/>
      <c r="N119" s="1"/>
      <c r="O119" s="1">
        <f t="shared" si="10"/>
        <v>330.38</v>
      </c>
    </row>
    <row r="120" spans="1:15" s="98" customFormat="1" x14ac:dyDescent="0.25">
      <c r="B120" s="98" t="s">
        <v>168</v>
      </c>
      <c r="C120" s="1"/>
      <c r="D120" s="1"/>
      <c r="E120" s="1"/>
      <c r="F120" s="48"/>
      <c r="G120" s="1"/>
      <c r="H120" s="1"/>
      <c r="J120" s="1"/>
      <c r="L120" s="1"/>
      <c r="M120" s="1">
        <v>834.89</v>
      </c>
      <c r="N120" s="1"/>
      <c r="O120" s="1">
        <f t="shared" si="10"/>
        <v>834.89</v>
      </c>
    </row>
    <row r="121" spans="1:15" s="36" customFormat="1" x14ac:dyDescent="0.25">
      <c r="B121" s="51" t="s">
        <v>128</v>
      </c>
      <c r="C121" s="1"/>
      <c r="D121" s="1"/>
      <c r="E121" s="1">
        <v>1096.42</v>
      </c>
      <c r="F121" s="48">
        <v>884.52</v>
      </c>
      <c r="G121" s="1"/>
      <c r="J121" s="1"/>
      <c r="L121" s="1"/>
      <c r="M121" s="1"/>
      <c r="N121" s="1"/>
      <c r="O121" s="1">
        <f t="shared" si="10"/>
        <v>1980.94</v>
      </c>
    </row>
    <row r="122" spans="1:15" x14ac:dyDescent="0.25">
      <c r="B122" s="51" t="s">
        <v>20</v>
      </c>
      <c r="C122" s="1">
        <v>2209.12</v>
      </c>
      <c r="D122" s="1">
        <v>1506.79</v>
      </c>
      <c r="E122" s="1">
        <v>5414.21</v>
      </c>
      <c r="F122" s="48">
        <v>3681.78</v>
      </c>
      <c r="G122" s="1">
        <v>917.14</v>
      </c>
      <c r="H122" s="1">
        <v>12869.25</v>
      </c>
      <c r="J122" s="1">
        <v>2519.1</v>
      </c>
      <c r="K122" s="1">
        <v>6199.24</v>
      </c>
      <c r="M122" s="1">
        <v>11418.15</v>
      </c>
      <c r="N122" s="1">
        <v>7122.89</v>
      </c>
      <c r="O122" s="1">
        <f t="shared" si="10"/>
        <v>53857.67</v>
      </c>
    </row>
    <row r="123" spans="1:15" s="82" customFormat="1" x14ac:dyDescent="0.25">
      <c r="B123" s="83" t="s">
        <v>151</v>
      </c>
      <c r="C123" s="1"/>
      <c r="D123" s="1"/>
      <c r="E123" s="1"/>
      <c r="F123" s="48"/>
      <c r="G123" s="1"/>
      <c r="H123" s="1"/>
      <c r="I123" s="82">
        <v>2250</v>
      </c>
      <c r="J123" s="1"/>
      <c r="L123" s="1"/>
      <c r="M123" s="1">
        <v>765</v>
      </c>
      <c r="N123" s="1">
        <v>450</v>
      </c>
      <c r="O123" s="1">
        <f t="shared" si="10"/>
        <v>3465</v>
      </c>
    </row>
    <row r="124" spans="1:15" x14ac:dyDescent="0.25">
      <c r="B124" s="51" t="s">
        <v>15</v>
      </c>
      <c r="C124" s="1">
        <v>7932.7</v>
      </c>
      <c r="D124" s="1">
        <v>8683.5500000000011</v>
      </c>
      <c r="E124" s="1">
        <v>2199.39</v>
      </c>
      <c r="F124" s="48">
        <v>10704.76</v>
      </c>
      <c r="G124" s="1">
        <v>1538.87</v>
      </c>
      <c r="H124" s="1">
        <v>4310.74</v>
      </c>
      <c r="I124" s="1">
        <v>4775.51</v>
      </c>
      <c r="J124" s="1">
        <v>6633.69</v>
      </c>
      <c r="K124" s="1">
        <v>12608.34</v>
      </c>
      <c r="M124" s="1">
        <v>17918.650000000001</v>
      </c>
      <c r="N124" s="1">
        <v>17885.25</v>
      </c>
      <c r="O124" s="1">
        <f t="shared" si="10"/>
        <v>95191.450000000012</v>
      </c>
    </row>
    <row r="125" spans="1:15" s="62" customFormat="1" x14ac:dyDescent="0.25">
      <c r="B125" s="63" t="s">
        <v>51</v>
      </c>
      <c r="C125" s="1"/>
      <c r="D125" s="1"/>
      <c r="E125" s="1"/>
      <c r="F125" s="48"/>
      <c r="G125" s="1">
        <v>2592.9899999999998</v>
      </c>
      <c r="H125" s="1">
        <v>3676.34</v>
      </c>
      <c r="I125" s="1">
        <v>1955.88</v>
      </c>
      <c r="J125" s="1">
        <v>1179.72</v>
      </c>
      <c r="K125" s="1">
        <v>2784.06</v>
      </c>
      <c r="L125" s="1">
        <v>134.99</v>
      </c>
      <c r="M125" s="1">
        <v>2225.5500000000002</v>
      </c>
      <c r="N125" s="1">
        <v>3863.26</v>
      </c>
      <c r="O125" s="1">
        <f t="shared" si="10"/>
        <v>18412.79</v>
      </c>
    </row>
    <row r="126" spans="1:15" s="83" customFormat="1" x14ac:dyDescent="0.25">
      <c r="B126" s="84" t="s">
        <v>152</v>
      </c>
      <c r="C126" s="1"/>
      <c r="D126" s="1"/>
      <c r="E126" s="1"/>
      <c r="F126" s="48"/>
      <c r="G126" s="1"/>
      <c r="H126" s="1"/>
      <c r="I126" s="1">
        <v>6081.84</v>
      </c>
      <c r="J126" s="1">
        <v>1061.94</v>
      </c>
      <c r="K126" s="1">
        <v>2362.14</v>
      </c>
      <c r="L126" s="1">
        <v>7551.55</v>
      </c>
      <c r="M126" s="1">
        <v>675.78</v>
      </c>
      <c r="N126" s="1">
        <v>3298.45</v>
      </c>
      <c r="O126" s="1">
        <f t="shared" si="10"/>
        <v>21031.7</v>
      </c>
    </row>
    <row r="127" spans="1:15" s="25" customFormat="1" x14ac:dyDescent="0.25">
      <c r="A127" s="2" t="s">
        <v>76</v>
      </c>
      <c r="B127" s="2"/>
      <c r="C127" s="24">
        <f>SUM(C76:C124)</f>
        <v>598017.57000000018</v>
      </c>
      <c r="D127" s="24">
        <f>SUM(D76:D124)</f>
        <v>682350.53000000026</v>
      </c>
      <c r="E127" s="24">
        <f>SUM(E76:E124)</f>
        <v>641429.90999999992</v>
      </c>
      <c r="F127" s="49">
        <f>SUM(F76:F124)</f>
        <v>590117.65000000014</v>
      </c>
      <c r="G127" s="49">
        <f>SUM(G75:G125)</f>
        <v>441430.45</v>
      </c>
      <c r="H127" s="49">
        <f>SUM(H75:H125)</f>
        <v>667219.56999999995</v>
      </c>
      <c r="I127" s="49">
        <f t="shared" ref="I127:O127" si="11">SUM(I74:I126)</f>
        <v>676357.57</v>
      </c>
      <c r="J127" s="49">
        <f t="shared" si="11"/>
        <v>507597.5199999999</v>
      </c>
      <c r="K127" s="49">
        <f t="shared" si="11"/>
        <v>712216.91</v>
      </c>
      <c r="L127" s="49">
        <f t="shared" si="11"/>
        <v>437937.07</v>
      </c>
      <c r="M127" s="49">
        <f t="shared" si="11"/>
        <v>711324.12000000023</v>
      </c>
      <c r="N127" s="49">
        <f t="shared" si="11"/>
        <v>694945.97999999986</v>
      </c>
      <c r="O127" s="24">
        <f t="shared" si="11"/>
        <v>7360944.8500000024</v>
      </c>
    </row>
    <row r="128" spans="1:15" x14ac:dyDescent="0.25">
      <c r="A128" t="s">
        <v>61</v>
      </c>
      <c r="B128" s="51" t="s">
        <v>65</v>
      </c>
      <c r="C128" s="1">
        <v>2250</v>
      </c>
      <c r="D128" s="1">
        <v>1500</v>
      </c>
      <c r="E128" s="1">
        <v>3750</v>
      </c>
      <c r="F128" s="48">
        <v>3000</v>
      </c>
      <c r="G128" s="1">
        <v>2700</v>
      </c>
      <c r="H128" s="1">
        <v>4500</v>
      </c>
      <c r="I128" s="1">
        <v>7500</v>
      </c>
      <c r="J128" s="1">
        <v>13050</v>
      </c>
      <c r="K128" s="1">
        <v>4200</v>
      </c>
      <c r="L128" s="1">
        <v>7725</v>
      </c>
      <c r="M128" s="1">
        <v>6750</v>
      </c>
      <c r="N128" s="1">
        <v>3750</v>
      </c>
      <c r="O128" s="1">
        <f t="shared" ref="O128:O141" si="12">SUM(C128:N128)</f>
        <v>60675</v>
      </c>
    </row>
    <row r="129" spans="1:15" x14ac:dyDescent="0.25">
      <c r="B129" s="51" t="s">
        <v>25</v>
      </c>
      <c r="C129" s="1">
        <v>20411.559999999998</v>
      </c>
      <c r="D129" s="1">
        <v>13482.900000000001</v>
      </c>
      <c r="E129" s="1">
        <v>20007</v>
      </c>
      <c r="F129" s="48">
        <v>29180.12</v>
      </c>
      <c r="G129" s="1">
        <v>10681.9</v>
      </c>
      <c r="H129" s="1">
        <v>23383.200000000001</v>
      </c>
      <c r="I129" s="1">
        <v>12284.56</v>
      </c>
      <c r="J129" s="1">
        <v>12471.16</v>
      </c>
      <c r="K129" s="1">
        <v>13848.16</v>
      </c>
      <c r="L129" s="1">
        <v>4071.9</v>
      </c>
      <c r="M129" s="1">
        <v>1191</v>
      </c>
      <c r="N129" s="1">
        <v>15275.52</v>
      </c>
      <c r="O129" s="1">
        <f t="shared" si="12"/>
        <v>176288.97999999998</v>
      </c>
    </row>
    <row r="130" spans="1:15" s="91" customFormat="1" x14ac:dyDescent="0.25">
      <c r="B130" s="91" t="s">
        <v>24</v>
      </c>
      <c r="C130" s="1"/>
      <c r="D130" s="1"/>
      <c r="E130" s="1"/>
      <c r="F130" s="48"/>
      <c r="G130" s="1"/>
      <c r="H130" s="1"/>
      <c r="I130" s="1"/>
      <c r="J130" s="1"/>
      <c r="K130" s="1"/>
      <c r="L130" s="1">
        <v>5778.12</v>
      </c>
      <c r="M130" s="1">
        <v>2526.8200000000002</v>
      </c>
      <c r="N130" s="1">
        <v>5301.04</v>
      </c>
      <c r="O130" s="1">
        <f t="shared" si="12"/>
        <v>13605.98</v>
      </c>
    </row>
    <row r="131" spans="1:15" x14ac:dyDescent="0.25">
      <c r="B131" s="51" t="s">
        <v>63</v>
      </c>
      <c r="C131" s="1"/>
      <c r="D131" s="1">
        <v>6468</v>
      </c>
      <c r="E131" s="1">
        <v>4716</v>
      </c>
      <c r="F131" s="48">
        <v>8320</v>
      </c>
      <c r="I131" s="1">
        <v>11471</v>
      </c>
      <c r="J131" s="1">
        <v>7773</v>
      </c>
      <c r="K131" s="1">
        <v>6747</v>
      </c>
      <c r="M131" s="1">
        <v>4569</v>
      </c>
      <c r="N131" s="1">
        <v>5006</v>
      </c>
      <c r="O131" s="1">
        <f t="shared" si="12"/>
        <v>55070</v>
      </c>
    </row>
    <row r="132" spans="1:15" x14ac:dyDescent="0.25">
      <c r="B132" s="51" t="s">
        <v>27</v>
      </c>
      <c r="C132" s="1">
        <v>8281.2100000000009</v>
      </c>
      <c r="D132" s="1">
        <v>1913.81</v>
      </c>
      <c r="E132" s="1">
        <v>8373.0300000000025</v>
      </c>
      <c r="F132" s="48">
        <v>1347.76</v>
      </c>
      <c r="N132" s="1">
        <v>1310.6300000000001</v>
      </c>
      <c r="O132" s="1">
        <f t="shared" si="12"/>
        <v>21226.440000000002</v>
      </c>
    </row>
    <row r="133" spans="1:15" x14ac:dyDescent="0.25">
      <c r="B133" s="51" t="s">
        <v>12</v>
      </c>
      <c r="C133" s="1">
        <v>5940</v>
      </c>
      <c r="D133" s="1">
        <v>3600</v>
      </c>
      <c r="E133" s="1">
        <v>14852.74</v>
      </c>
      <c r="F133" s="48">
        <v>17336.89</v>
      </c>
      <c r="G133" s="1">
        <v>7862.89</v>
      </c>
      <c r="H133" s="1">
        <v>16321.9</v>
      </c>
      <c r="I133" s="1">
        <v>12729.92</v>
      </c>
      <c r="J133" s="1">
        <v>3566.86</v>
      </c>
      <c r="K133" s="1">
        <v>18521.419999999998</v>
      </c>
      <c r="L133" s="1">
        <v>2880</v>
      </c>
      <c r="M133" s="1">
        <v>5700</v>
      </c>
      <c r="N133" s="1">
        <v>6600</v>
      </c>
      <c r="O133" s="1">
        <f t="shared" si="12"/>
        <v>115912.62</v>
      </c>
    </row>
    <row r="134" spans="1:15" s="38" customFormat="1" x14ac:dyDescent="0.25">
      <c r="B134" s="51" t="s">
        <v>29</v>
      </c>
      <c r="C134" s="1"/>
      <c r="D134" s="1"/>
      <c r="E134" s="1">
        <v>1663.35</v>
      </c>
      <c r="F134" s="48"/>
      <c r="G134" s="1">
        <v>1994.87</v>
      </c>
      <c r="H134" s="1">
        <v>227.89</v>
      </c>
      <c r="J134" s="1"/>
      <c r="K134" s="1">
        <v>11098.46</v>
      </c>
      <c r="L134" s="1">
        <v>7470.05</v>
      </c>
      <c r="M134" s="1">
        <v>29677.68</v>
      </c>
      <c r="N134" s="1">
        <v>22813.35</v>
      </c>
      <c r="O134" s="1">
        <f t="shared" si="12"/>
        <v>74945.649999999994</v>
      </c>
    </row>
    <row r="135" spans="1:15" s="84" customFormat="1" x14ac:dyDescent="0.25">
      <c r="B135" s="85" t="s">
        <v>153</v>
      </c>
      <c r="C135" s="1"/>
      <c r="D135" s="1"/>
      <c r="E135" s="1"/>
      <c r="F135" s="48"/>
      <c r="G135" s="1"/>
      <c r="H135" s="1"/>
      <c r="I135" s="1">
        <v>1530.01</v>
      </c>
      <c r="J135" s="1"/>
      <c r="K135" s="1">
        <v>6157.81</v>
      </c>
      <c r="L135" s="1">
        <v>918.01</v>
      </c>
      <c r="M135" s="1"/>
      <c r="O135" s="1">
        <f t="shared" si="12"/>
        <v>8605.83</v>
      </c>
    </row>
    <row r="136" spans="1:15" s="72" customFormat="1" x14ac:dyDescent="0.25">
      <c r="B136" s="73" t="s">
        <v>146</v>
      </c>
      <c r="C136" s="1"/>
      <c r="D136" s="1"/>
      <c r="E136" s="1"/>
      <c r="F136" s="48"/>
      <c r="G136" s="1"/>
      <c r="H136" s="1">
        <v>2754</v>
      </c>
      <c r="I136" s="1">
        <v>10092.31</v>
      </c>
      <c r="J136" s="1">
        <v>10781.41</v>
      </c>
      <c r="K136" s="1">
        <v>32634.1</v>
      </c>
      <c r="L136" s="1">
        <v>10979.99</v>
      </c>
      <c r="M136" s="1">
        <v>9700.89</v>
      </c>
      <c r="N136" s="1">
        <v>9959.9599999999991</v>
      </c>
      <c r="O136" s="1">
        <f t="shared" si="12"/>
        <v>86902.66</v>
      </c>
    </row>
    <row r="137" spans="1:15" x14ac:dyDescent="0.25">
      <c r="B137" s="51" t="s">
        <v>64</v>
      </c>
      <c r="C137" s="1">
        <v>6480</v>
      </c>
      <c r="D137" s="1">
        <v>7920</v>
      </c>
      <c r="E137" s="1"/>
      <c r="O137" s="1">
        <f t="shared" si="12"/>
        <v>14400</v>
      </c>
    </row>
    <row r="138" spans="1:15" s="91" customFormat="1" x14ac:dyDescent="0.25">
      <c r="B138" s="91" t="s">
        <v>44</v>
      </c>
      <c r="C138" s="1"/>
      <c r="D138" s="1"/>
      <c r="E138" s="1"/>
      <c r="F138" s="48"/>
      <c r="G138" s="1"/>
      <c r="J138" s="1"/>
      <c r="K138" s="1">
        <v>735</v>
      </c>
      <c r="L138" s="1"/>
      <c r="M138" s="1"/>
      <c r="O138" s="1">
        <f t="shared" si="12"/>
        <v>735</v>
      </c>
    </row>
    <row r="139" spans="1:15" s="91" customFormat="1" x14ac:dyDescent="0.25">
      <c r="B139" s="91" t="s">
        <v>154</v>
      </c>
      <c r="C139" s="1"/>
      <c r="D139" s="1"/>
      <c r="E139" s="1"/>
      <c r="F139" s="48"/>
      <c r="G139" s="1"/>
      <c r="J139" s="1">
        <v>4213.4399999999996</v>
      </c>
      <c r="K139" s="1">
        <v>4295.04</v>
      </c>
      <c r="L139" s="1">
        <v>3361.73</v>
      </c>
      <c r="M139" s="1"/>
      <c r="O139" s="1">
        <f t="shared" si="12"/>
        <v>11870.21</v>
      </c>
    </row>
    <row r="140" spans="1:15" s="97" customFormat="1" x14ac:dyDescent="0.25">
      <c r="B140" s="98" t="s">
        <v>163</v>
      </c>
      <c r="C140" s="1"/>
      <c r="D140" s="1"/>
      <c r="E140" s="1"/>
      <c r="F140" s="48"/>
      <c r="G140" s="1"/>
      <c r="J140" s="1"/>
      <c r="K140" s="1"/>
      <c r="L140" s="1"/>
      <c r="M140" s="1">
        <v>670.5</v>
      </c>
      <c r="N140" s="97">
        <v>4693.5200000000004</v>
      </c>
      <c r="O140" s="1">
        <f t="shared" si="12"/>
        <v>5364.02</v>
      </c>
    </row>
    <row r="141" spans="1:15" x14ac:dyDescent="0.25">
      <c r="B141" s="51" t="s">
        <v>51</v>
      </c>
      <c r="C141" s="1">
        <v>23588.579999999998</v>
      </c>
      <c r="D141" s="1">
        <v>4077.72</v>
      </c>
      <c r="E141" s="1">
        <v>10384.379999999999</v>
      </c>
      <c r="F141" s="48">
        <v>4980.17</v>
      </c>
      <c r="G141" s="1">
        <v>4285.57</v>
      </c>
      <c r="H141" s="1">
        <v>22026.17</v>
      </c>
      <c r="I141" s="1">
        <v>10549.88</v>
      </c>
      <c r="J141" s="1">
        <v>4692.66</v>
      </c>
      <c r="K141" s="1">
        <v>25800.74</v>
      </c>
      <c r="L141" s="1">
        <v>3800.41</v>
      </c>
      <c r="M141" s="1">
        <v>22900.29</v>
      </c>
      <c r="N141" s="1">
        <v>28023.47</v>
      </c>
      <c r="O141" s="1">
        <f t="shared" si="12"/>
        <v>165110.04</v>
      </c>
    </row>
    <row r="142" spans="1:15" x14ac:dyDescent="0.25">
      <c r="B142" s="51" t="s">
        <v>62</v>
      </c>
      <c r="C142" s="1">
        <v>3941</v>
      </c>
      <c r="D142" s="1">
        <v>2917</v>
      </c>
      <c r="E142" s="1">
        <v>6725.25</v>
      </c>
      <c r="F142" s="48">
        <v>4435.75</v>
      </c>
      <c r="H142" s="1">
        <v>10094.5</v>
      </c>
      <c r="I142" s="1">
        <v>6837.75</v>
      </c>
      <c r="J142" s="1">
        <v>3457.5</v>
      </c>
      <c r="K142" s="1">
        <v>4820</v>
      </c>
      <c r="L142" s="1">
        <v>1999.5</v>
      </c>
      <c r="M142" s="1">
        <v>4939.75</v>
      </c>
      <c r="N142" s="1">
        <v>4606</v>
      </c>
      <c r="O142" s="1">
        <f t="shared" ref="O142" si="13">SUM(C142:N142)</f>
        <v>54774</v>
      </c>
    </row>
    <row r="143" spans="1:15" s="25" customFormat="1" x14ac:dyDescent="0.25">
      <c r="A143" s="2" t="s">
        <v>77</v>
      </c>
      <c r="B143" s="2"/>
      <c r="C143" s="24">
        <f t="shared" ref="C143:K143" si="14">SUM(C128:C142)</f>
        <v>70892.349999999991</v>
      </c>
      <c r="D143" s="24">
        <f t="shared" si="14"/>
        <v>41879.430000000008</v>
      </c>
      <c r="E143" s="24">
        <f t="shared" si="14"/>
        <v>70471.75</v>
      </c>
      <c r="F143" s="49">
        <f t="shared" si="14"/>
        <v>68600.69</v>
      </c>
      <c r="G143" s="49">
        <f t="shared" si="14"/>
        <v>27525.23</v>
      </c>
      <c r="H143" s="49">
        <f t="shared" si="14"/>
        <v>79307.66</v>
      </c>
      <c r="I143" s="49">
        <f t="shared" si="14"/>
        <v>72995.429999999993</v>
      </c>
      <c r="J143" s="49">
        <f t="shared" si="14"/>
        <v>60006.030000000013</v>
      </c>
      <c r="K143" s="49">
        <f t="shared" si="14"/>
        <v>128857.73</v>
      </c>
      <c r="L143" s="49">
        <f>SUM(L128:L142)</f>
        <v>48984.710000000006</v>
      </c>
      <c r="M143" s="49">
        <f>SUM(M128:M142)</f>
        <v>88625.93</v>
      </c>
      <c r="N143" s="49">
        <f>SUM(N128:N142)</f>
        <v>107339.49</v>
      </c>
      <c r="O143" s="24">
        <f>SUM(O128:O142)</f>
        <v>865486.42999999993</v>
      </c>
    </row>
    <row r="144" spans="1:15" x14ac:dyDescent="0.25">
      <c r="A144" t="s">
        <v>66</v>
      </c>
      <c r="B144" s="51" t="s">
        <v>25</v>
      </c>
      <c r="C144" s="1"/>
      <c r="D144" s="1">
        <v>3792.4</v>
      </c>
      <c r="E144" s="1"/>
      <c r="O144" s="1">
        <f t="shared" ref="O144:O151" si="15">SUM(C144:N144)</f>
        <v>3792.4</v>
      </c>
    </row>
    <row r="145" spans="1:15" s="85" customFormat="1" x14ac:dyDescent="0.25">
      <c r="B145" s="86" t="s">
        <v>140</v>
      </c>
      <c r="C145" s="1"/>
      <c r="D145" s="1"/>
      <c r="E145" s="1"/>
      <c r="F145" s="48"/>
      <c r="G145" s="1"/>
      <c r="I145" s="1">
        <v>1399.5</v>
      </c>
      <c r="J145" s="1">
        <v>11298.66</v>
      </c>
      <c r="K145" s="1">
        <v>3153.54</v>
      </c>
      <c r="L145" s="1">
        <v>3918.6</v>
      </c>
      <c r="M145" s="1">
        <v>5598</v>
      </c>
      <c r="N145" s="1">
        <v>4198.5</v>
      </c>
      <c r="O145" s="1">
        <f t="shared" si="15"/>
        <v>29566.799999999999</v>
      </c>
    </row>
    <row r="146" spans="1:15" s="91" customFormat="1" x14ac:dyDescent="0.25">
      <c r="B146" s="91" t="s">
        <v>156</v>
      </c>
      <c r="C146" s="1"/>
      <c r="D146" s="1"/>
      <c r="E146" s="1"/>
      <c r="F146" s="48"/>
      <c r="G146" s="1"/>
      <c r="I146" s="1"/>
      <c r="J146" s="1"/>
      <c r="K146" s="1">
        <v>2658.6</v>
      </c>
      <c r="L146" s="1">
        <v>8294.82</v>
      </c>
      <c r="M146" s="1">
        <v>1329.3</v>
      </c>
      <c r="N146" s="1">
        <v>782.48</v>
      </c>
      <c r="O146" s="1">
        <f t="shared" si="15"/>
        <v>13065.199999999999</v>
      </c>
    </row>
    <row r="147" spans="1:15" s="73" customFormat="1" x14ac:dyDescent="0.25">
      <c r="B147" s="74" t="s">
        <v>6</v>
      </c>
      <c r="C147" s="1"/>
      <c r="D147" s="1"/>
      <c r="E147" s="1"/>
      <c r="F147" s="48"/>
      <c r="G147" s="1"/>
      <c r="H147" s="64">
        <v>2323.7800000000002</v>
      </c>
      <c r="I147" s="1">
        <v>10308.48</v>
      </c>
      <c r="J147" s="1">
        <v>2620.8000000000002</v>
      </c>
      <c r="K147" s="1">
        <v>6220.03</v>
      </c>
      <c r="L147" s="1">
        <v>5853.12</v>
      </c>
      <c r="M147" s="1">
        <v>2079.17</v>
      </c>
      <c r="N147" s="1">
        <v>8211.84</v>
      </c>
      <c r="O147" s="1">
        <f t="shared" si="15"/>
        <v>37617.22</v>
      </c>
    </row>
    <row r="148" spans="1:15" s="91" customFormat="1" x14ac:dyDescent="0.25">
      <c r="B148" s="91" t="s">
        <v>155</v>
      </c>
      <c r="C148" s="1"/>
      <c r="D148" s="1"/>
      <c r="E148" s="1"/>
      <c r="F148" s="48"/>
      <c r="G148" s="1"/>
      <c r="H148" s="64"/>
      <c r="I148" s="1"/>
      <c r="J148" s="1">
        <v>1743.3</v>
      </c>
      <c r="K148" s="1">
        <v>2789.28</v>
      </c>
      <c r="L148" s="1"/>
      <c r="M148" s="1">
        <v>2278.98</v>
      </c>
      <c r="N148" s="1">
        <v>4623.78</v>
      </c>
      <c r="O148" s="1">
        <f t="shared" si="15"/>
        <v>11435.34</v>
      </c>
    </row>
    <row r="149" spans="1:15" s="39" customFormat="1" x14ac:dyDescent="0.25">
      <c r="B149" s="51" t="s">
        <v>64</v>
      </c>
      <c r="C149" s="1">
        <v>3600</v>
      </c>
      <c r="D149" s="1">
        <v>3021.12</v>
      </c>
      <c r="E149" s="1">
        <v>8097.12</v>
      </c>
      <c r="F149" s="48">
        <v>10230.76</v>
      </c>
      <c r="G149" s="1">
        <v>26243.16</v>
      </c>
      <c r="H149" s="1">
        <v>15601.54</v>
      </c>
      <c r="I149" s="1">
        <v>7950.16</v>
      </c>
      <c r="J149" s="1">
        <v>10043.74</v>
      </c>
      <c r="K149" s="1">
        <v>9236.1200000000008</v>
      </c>
      <c r="L149" s="1">
        <v>4639.8</v>
      </c>
      <c r="M149" s="1">
        <v>6318</v>
      </c>
      <c r="N149" s="1">
        <v>8372.5499999999993</v>
      </c>
      <c r="O149" s="1">
        <f t="shared" si="15"/>
        <v>113354.07000000002</v>
      </c>
    </row>
    <row r="150" spans="1:15" x14ac:dyDescent="0.25">
      <c r="B150" s="51" t="s">
        <v>67</v>
      </c>
      <c r="C150" s="1">
        <v>1424.64</v>
      </c>
      <c r="D150" s="1"/>
      <c r="E150" s="1"/>
      <c r="I150" s="1">
        <v>1507.48</v>
      </c>
      <c r="K150" s="1">
        <v>2822.74</v>
      </c>
      <c r="L150" s="1">
        <v>7182</v>
      </c>
      <c r="M150" s="1">
        <v>21117.919999999998</v>
      </c>
      <c r="N150" s="1">
        <v>10797.64</v>
      </c>
      <c r="O150" s="1">
        <f t="shared" si="15"/>
        <v>44852.42</v>
      </c>
    </row>
    <row r="151" spans="1:15" s="74" customFormat="1" x14ac:dyDescent="0.25">
      <c r="B151" s="87" t="s">
        <v>128</v>
      </c>
      <c r="C151" s="1"/>
      <c r="D151" s="1"/>
      <c r="E151" s="1"/>
      <c r="F151" s="48"/>
      <c r="G151" s="1"/>
      <c r="H151" s="1">
        <v>3629.38</v>
      </c>
      <c r="J151" s="1"/>
      <c r="L151" s="1">
        <v>1399.5</v>
      </c>
      <c r="M151" s="1">
        <v>1166.25</v>
      </c>
      <c r="N151" s="1">
        <v>-2799</v>
      </c>
      <c r="O151" s="1">
        <f t="shared" si="15"/>
        <v>3396.13</v>
      </c>
    </row>
    <row r="152" spans="1:15" s="25" customFormat="1" x14ac:dyDescent="0.25">
      <c r="A152" s="2" t="s">
        <v>78</v>
      </c>
      <c r="B152" s="2"/>
      <c r="C152" s="49">
        <f t="shared" ref="C152:G152" si="16">SUM(C144:C151)</f>
        <v>5024.6400000000003</v>
      </c>
      <c r="D152" s="49">
        <f t="shared" si="16"/>
        <v>6813.52</v>
      </c>
      <c r="E152" s="49">
        <f t="shared" si="16"/>
        <v>8097.12</v>
      </c>
      <c r="F152" s="49">
        <f t="shared" si="16"/>
        <v>10230.76</v>
      </c>
      <c r="G152" s="49">
        <f t="shared" si="16"/>
        <v>26243.16</v>
      </c>
      <c r="H152" s="49">
        <f>SUM(H144:H151)</f>
        <v>21554.7</v>
      </c>
      <c r="I152" s="49">
        <f t="shared" ref="I152:O152" si="17">SUM(I144:I151)</f>
        <v>21165.62</v>
      </c>
      <c r="J152" s="60">
        <f t="shared" si="17"/>
        <v>25706.5</v>
      </c>
      <c r="K152" s="49">
        <f t="shared" si="17"/>
        <v>26880.309999999998</v>
      </c>
      <c r="L152" s="60">
        <f>SUM(L144:L151)</f>
        <v>31287.84</v>
      </c>
      <c r="M152" s="60">
        <f t="shared" si="17"/>
        <v>39887.619999999995</v>
      </c>
      <c r="N152" s="49">
        <f t="shared" si="17"/>
        <v>34187.789999999994</v>
      </c>
      <c r="O152" s="49">
        <f t="shared" si="17"/>
        <v>257079.58000000002</v>
      </c>
    </row>
    <row r="153" spans="1:15" s="25" customFormat="1" x14ac:dyDescent="0.25">
      <c r="A153" s="26" t="s">
        <v>71</v>
      </c>
      <c r="B153" s="26"/>
      <c r="C153" s="27">
        <f t="shared" ref="C153:I153" si="18">C152+C143+C127+C73+C48+C43+C38</f>
        <v>1083936.0100000002</v>
      </c>
      <c r="D153" s="27">
        <f t="shared" si="18"/>
        <v>929898.99000000022</v>
      </c>
      <c r="E153" s="27">
        <f t="shared" si="18"/>
        <v>1014144.7999999999</v>
      </c>
      <c r="F153" s="50">
        <f t="shared" si="18"/>
        <v>989769.09000000008</v>
      </c>
      <c r="G153" s="50">
        <f t="shared" si="18"/>
        <v>736492.71</v>
      </c>
      <c r="H153" s="50">
        <f t="shared" si="18"/>
        <v>1256447.97</v>
      </c>
      <c r="I153" s="50">
        <f t="shared" si="18"/>
        <v>1041420.5399999999</v>
      </c>
      <c r="J153" s="50">
        <f t="shared" ref="J153:O153" si="19">+J152+J143+J127+J73+J48+J43+J38</f>
        <v>832919.32</v>
      </c>
      <c r="K153" s="50">
        <f t="shared" si="19"/>
        <v>1237230.5</v>
      </c>
      <c r="L153" s="50">
        <f t="shared" si="19"/>
        <v>798719.23</v>
      </c>
      <c r="M153" s="50">
        <f t="shared" si="19"/>
        <v>1196565.6000000001</v>
      </c>
      <c r="N153" s="50">
        <f t="shared" si="19"/>
        <v>1235474.22</v>
      </c>
      <c r="O153" s="27">
        <f t="shared" si="19"/>
        <v>12353018.980000004</v>
      </c>
    </row>
    <row r="154" spans="1:15" x14ac:dyDescent="0.25">
      <c r="B154" s="51"/>
    </row>
  </sheetData>
  <mergeCells count="1">
    <mergeCell ref="C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&amp; Agency Spend</vt:lpstr>
      <vt:lpstr>Agency by Supplier </vt:lpstr>
    </vt:vector>
  </TitlesOfParts>
  <Company>RBHT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Lumley Anthony</cp:lastModifiedBy>
  <dcterms:created xsi:type="dcterms:W3CDTF">2015-06-24T13:44:42Z</dcterms:created>
  <dcterms:modified xsi:type="dcterms:W3CDTF">2016-04-18T12:01:37Z</dcterms:modified>
</cp:coreProperties>
</file>